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onn\OneDrive\Documents\Sites\insume\"/>
    </mc:Choice>
  </mc:AlternateContent>
  <xr:revisionPtr revIDLastSave="0" documentId="8_{9BD3B5C0-3F5D-4B60-9B22-376AC109FB31}" xr6:coauthVersionLast="47" xr6:coauthVersionMax="47" xr10:uidLastSave="{00000000-0000-0000-0000-000000000000}"/>
  <bookViews>
    <workbookView xWindow="-108" yWindow="-108" windowWidth="23256" windowHeight="12456" activeTab="2" xr2:uid="{E1A38FFC-87E1-4441-800B-B9BBAA5A46CC}"/>
  </bookViews>
  <sheets>
    <sheet name="Sheet1" sheetId="1" r:id="rId1"/>
    <sheet name="lirot_pensia_exposure4" sheetId="9" r:id="rId2"/>
    <sheet name="fund_names (2)" sheetId="13" r:id="rId3"/>
    <sheet name="Sheet8" sheetId="8" r:id="rId4"/>
  </sheets>
  <definedNames>
    <definedName name="_xlnm._FilterDatabase" localSheetId="1" hidden="1">lirot_pensia_exposure4!$K$1:$K$283</definedName>
    <definedName name="_xlnm._FilterDatabase" localSheetId="0" hidden="1">Sheet1!$A$1:$N$256</definedName>
    <definedName name="_xlnm._FilterDatabase" localSheetId="3" hidden="1">Sheet8!$A$1:$K$283</definedName>
    <definedName name="ExternalData_1" localSheetId="2" hidden="1">'fund_names (2)'!$A$1:$C$283</definedName>
    <definedName name="ExternalData_1" localSheetId="1" hidden="1">lirot_pensia_exposure4!$B$1:$C$283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9" l="1"/>
  <c r="P3" i="9"/>
  <c r="Q3" i="9"/>
  <c r="R3" i="9"/>
  <c r="S3" i="9"/>
  <c r="M4" i="9"/>
  <c r="P4" i="9"/>
  <c r="Q4" i="9"/>
  <c r="R4" i="9"/>
  <c r="S4" i="9"/>
  <c r="M5" i="9"/>
  <c r="P5" i="9"/>
  <c r="Q5" i="9"/>
  <c r="R5" i="9"/>
  <c r="S5" i="9"/>
  <c r="M6" i="9"/>
  <c r="P6" i="9"/>
  <c r="Q6" i="9"/>
  <c r="R6" i="9"/>
  <c r="S6" i="9"/>
  <c r="M7" i="9"/>
  <c r="P7" i="9"/>
  <c r="Q7" i="9"/>
  <c r="R7" i="9"/>
  <c r="S7" i="9"/>
  <c r="M8" i="9"/>
  <c r="P8" i="9"/>
  <c r="Q8" i="9"/>
  <c r="R8" i="9"/>
  <c r="S8" i="9"/>
  <c r="M9" i="9"/>
  <c r="P9" i="9"/>
  <c r="Q9" i="9"/>
  <c r="R9" i="9"/>
  <c r="S9" i="9"/>
  <c r="M10" i="9"/>
  <c r="P10" i="9"/>
  <c r="Q10" i="9"/>
  <c r="R10" i="9"/>
  <c r="S10" i="9"/>
  <c r="M11" i="9"/>
  <c r="P11" i="9"/>
  <c r="Q11" i="9"/>
  <c r="R11" i="9"/>
  <c r="S11" i="9"/>
  <c r="M12" i="9"/>
  <c r="P12" i="9"/>
  <c r="Q12" i="9"/>
  <c r="R12" i="9"/>
  <c r="S12" i="9"/>
  <c r="M13" i="9"/>
  <c r="P13" i="9"/>
  <c r="Q13" i="9"/>
  <c r="R13" i="9"/>
  <c r="S13" i="9"/>
  <c r="M14" i="9"/>
  <c r="P14" i="9"/>
  <c r="Q14" i="9"/>
  <c r="R14" i="9"/>
  <c r="S14" i="9"/>
  <c r="M15" i="9"/>
  <c r="P15" i="9"/>
  <c r="Q15" i="9"/>
  <c r="R15" i="9"/>
  <c r="S15" i="9"/>
  <c r="M16" i="9"/>
  <c r="P16" i="9"/>
  <c r="Q16" i="9"/>
  <c r="R16" i="9"/>
  <c r="S16" i="9"/>
  <c r="M17" i="9"/>
  <c r="P17" i="9"/>
  <c r="Q17" i="9"/>
  <c r="R17" i="9"/>
  <c r="S17" i="9"/>
  <c r="M18" i="9"/>
  <c r="P18" i="9"/>
  <c r="Q18" i="9"/>
  <c r="R18" i="9"/>
  <c r="S18" i="9"/>
  <c r="M19" i="9"/>
  <c r="P19" i="9"/>
  <c r="Q19" i="9"/>
  <c r="R19" i="9"/>
  <c r="S19" i="9"/>
  <c r="M20" i="9"/>
  <c r="P20" i="9"/>
  <c r="Q20" i="9"/>
  <c r="R20" i="9"/>
  <c r="S20" i="9"/>
  <c r="M21" i="9"/>
  <c r="P21" i="9"/>
  <c r="Q21" i="9"/>
  <c r="R21" i="9"/>
  <c r="S21" i="9"/>
  <c r="M22" i="9"/>
  <c r="P22" i="9"/>
  <c r="Q22" i="9"/>
  <c r="R22" i="9"/>
  <c r="S22" i="9"/>
  <c r="M23" i="9"/>
  <c r="P23" i="9"/>
  <c r="Q23" i="9"/>
  <c r="R23" i="9"/>
  <c r="S23" i="9"/>
  <c r="M24" i="9"/>
  <c r="P24" i="9"/>
  <c r="Q24" i="9"/>
  <c r="R24" i="9"/>
  <c r="S24" i="9"/>
  <c r="M25" i="9"/>
  <c r="P25" i="9"/>
  <c r="Q25" i="9"/>
  <c r="R25" i="9"/>
  <c r="S25" i="9"/>
  <c r="M26" i="9"/>
  <c r="P26" i="9"/>
  <c r="Q26" i="9"/>
  <c r="R26" i="9"/>
  <c r="S26" i="9"/>
  <c r="M27" i="9"/>
  <c r="P27" i="9"/>
  <c r="Q27" i="9"/>
  <c r="R27" i="9"/>
  <c r="S27" i="9"/>
  <c r="M28" i="9"/>
  <c r="P28" i="9"/>
  <c r="Q28" i="9"/>
  <c r="R28" i="9"/>
  <c r="S28" i="9"/>
  <c r="M29" i="9"/>
  <c r="P29" i="9"/>
  <c r="Q29" i="9"/>
  <c r="R29" i="9"/>
  <c r="S29" i="9"/>
  <c r="M30" i="9"/>
  <c r="P30" i="9"/>
  <c r="Q30" i="9"/>
  <c r="R30" i="9"/>
  <c r="S30" i="9"/>
  <c r="M31" i="9"/>
  <c r="P31" i="9"/>
  <c r="Q31" i="9"/>
  <c r="R31" i="9"/>
  <c r="S31" i="9"/>
  <c r="M32" i="9"/>
  <c r="P32" i="9"/>
  <c r="Q32" i="9"/>
  <c r="R32" i="9"/>
  <c r="S32" i="9"/>
  <c r="M33" i="9"/>
  <c r="P33" i="9"/>
  <c r="Q33" i="9"/>
  <c r="R33" i="9"/>
  <c r="S33" i="9"/>
  <c r="M34" i="9"/>
  <c r="P34" i="9"/>
  <c r="Q34" i="9"/>
  <c r="R34" i="9"/>
  <c r="S34" i="9"/>
  <c r="M35" i="9"/>
  <c r="P35" i="9"/>
  <c r="Q35" i="9"/>
  <c r="R35" i="9"/>
  <c r="S35" i="9"/>
  <c r="M36" i="9"/>
  <c r="P36" i="9"/>
  <c r="Q36" i="9"/>
  <c r="R36" i="9"/>
  <c r="S36" i="9"/>
  <c r="M37" i="9"/>
  <c r="P37" i="9"/>
  <c r="Q37" i="9"/>
  <c r="R37" i="9"/>
  <c r="S37" i="9"/>
  <c r="M38" i="9"/>
  <c r="P38" i="9"/>
  <c r="Q38" i="9"/>
  <c r="R38" i="9"/>
  <c r="S38" i="9"/>
  <c r="M39" i="9"/>
  <c r="P39" i="9"/>
  <c r="Q39" i="9"/>
  <c r="R39" i="9"/>
  <c r="S39" i="9"/>
  <c r="M40" i="9"/>
  <c r="P40" i="9"/>
  <c r="Q40" i="9"/>
  <c r="R40" i="9"/>
  <c r="S40" i="9"/>
  <c r="M41" i="9"/>
  <c r="P41" i="9"/>
  <c r="Q41" i="9"/>
  <c r="R41" i="9"/>
  <c r="S41" i="9"/>
  <c r="M42" i="9"/>
  <c r="P42" i="9"/>
  <c r="Q42" i="9"/>
  <c r="R42" i="9"/>
  <c r="S42" i="9"/>
  <c r="M43" i="9"/>
  <c r="P43" i="9"/>
  <c r="Q43" i="9"/>
  <c r="R43" i="9"/>
  <c r="S43" i="9"/>
  <c r="M44" i="9"/>
  <c r="P44" i="9"/>
  <c r="Q44" i="9"/>
  <c r="R44" i="9"/>
  <c r="S44" i="9"/>
  <c r="M45" i="9"/>
  <c r="P45" i="9"/>
  <c r="Q45" i="9"/>
  <c r="R45" i="9"/>
  <c r="S45" i="9"/>
  <c r="M46" i="9"/>
  <c r="P46" i="9"/>
  <c r="Q46" i="9"/>
  <c r="R46" i="9"/>
  <c r="S46" i="9"/>
  <c r="M47" i="9"/>
  <c r="P47" i="9"/>
  <c r="Q47" i="9"/>
  <c r="R47" i="9"/>
  <c r="S47" i="9"/>
  <c r="M48" i="9"/>
  <c r="P48" i="9"/>
  <c r="Q48" i="9"/>
  <c r="R48" i="9"/>
  <c r="S48" i="9"/>
  <c r="M49" i="9"/>
  <c r="P49" i="9"/>
  <c r="Q49" i="9"/>
  <c r="R49" i="9"/>
  <c r="S49" i="9"/>
  <c r="M50" i="9"/>
  <c r="P50" i="9"/>
  <c r="Q50" i="9"/>
  <c r="R50" i="9"/>
  <c r="S50" i="9"/>
  <c r="M51" i="9"/>
  <c r="P51" i="9"/>
  <c r="Q51" i="9"/>
  <c r="R51" i="9"/>
  <c r="S51" i="9"/>
  <c r="M52" i="9"/>
  <c r="P52" i="9"/>
  <c r="Q52" i="9"/>
  <c r="R52" i="9"/>
  <c r="S52" i="9"/>
  <c r="M53" i="9"/>
  <c r="P53" i="9"/>
  <c r="Q53" i="9"/>
  <c r="R53" i="9"/>
  <c r="S53" i="9"/>
  <c r="M54" i="9"/>
  <c r="P54" i="9"/>
  <c r="Q54" i="9"/>
  <c r="R54" i="9"/>
  <c r="S54" i="9"/>
  <c r="M55" i="9"/>
  <c r="P55" i="9"/>
  <c r="Q55" i="9"/>
  <c r="R55" i="9"/>
  <c r="S55" i="9"/>
  <c r="M56" i="9"/>
  <c r="P56" i="9"/>
  <c r="Q56" i="9"/>
  <c r="R56" i="9"/>
  <c r="S56" i="9"/>
  <c r="M57" i="9"/>
  <c r="P57" i="9"/>
  <c r="Q57" i="9"/>
  <c r="R57" i="9"/>
  <c r="S57" i="9"/>
  <c r="M58" i="9"/>
  <c r="P58" i="9"/>
  <c r="Q58" i="9"/>
  <c r="R58" i="9"/>
  <c r="S58" i="9"/>
  <c r="M59" i="9"/>
  <c r="P59" i="9"/>
  <c r="Q59" i="9"/>
  <c r="R59" i="9"/>
  <c r="S59" i="9"/>
  <c r="M60" i="9"/>
  <c r="P60" i="9"/>
  <c r="Q60" i="9"/>
  <c r="R60" i="9"/>
  <c r="S60" i="9"/>
  <c r="M61" i="9"/>
  <c r="P61" i="9"/>
  <c r="Q61" i="9"/>
  <c r="R61" i="9"/>
  <c r="S61" i="9"/>
  <c r="M62" i="9"/>
  <c r="P62" i="9"/>
  <c r="Q62" i="9"/>
  <c r="R62" i="9"/>
  <c r="S62" i="9"/>
  <c r="M63" i="9"/>
  <c r="P63" i="9"/>
  <c r="Q63" i="9"/>
  <c r="R63" i="9"/>
  <c r="S63" i="9"/>
  <c r="M64" i="9"/>
  <c r="P64" i="9"/>
  <c r="Q64" i="9"/>
  <c r="R64" i="9"/>
  <c r="S64" i="9"/>
  <c r="M65" i="9"/>
  <c r="P65" i="9"/>
  <c r="Q65" i="9"/>
  <c r="R65" i="9"/>
  <c r="S65" i="9"/>
  <c r="M66" i="9"/>
  <c r="P66" i="9"/>
  <c r="Q66" i="9"/>
  <c r="R66" i="9"/>
  <c r="S66" i="9"/>
  <c r="M67" i="9"/>
  <c r="P67" i="9"/>
  <c r="Q67" i="9"/>
  <c r="R67" i="9"/>
  <c r="S67" i="9"/>
  <c r="M68" i="9"/>
  <c r="P68" i="9"/>
  <c r="Q68" i="9"/>
  <c r="R68" i="9"/>
  <c r="S68" i="9"/>
  <c r="M69" i="9"/>
  <c r="P69" i="9"/>
  <c r="Q69" i="9"/>
  <c r="R69" i="9"/>
  <c r="S69" i="9"/>
  <c r="M70" i="9"/>
  <c r="P70" i="9"/>
  <c r="Q70" i="9"/>
  <c r="R70" i="9"/>
  <c r="S70" i="9"/>
  <c r="M71" i="9"/>
  <c r="P71" i="9"/>
  <c r="Q71" i="9"/>
  <c r="R71" i="9"/>
  <c r="S71" i="9"/>
  <c r="M72" i="9"/>
  <c r="P72" i="9"/>
  <c r="Q72" i="9"/>
  <c r="R72" i="9"/>
  <c r="S72" i="9"/>
  <c r="M73" i="9"/>
  <c r="P73" i="9"/>
  <c r="Q73" i="9"/>
  <c r="R73" i="9"/>
  <c r="S73" i="9"/>
  <c r="M74" i="9"/>
  <c r="P74" i="9"/>
  <c r="Q74" i="9"/>
  <c r="R74" i="9"/>
  <c r="S74" i="9"/>
  <c r="M75" i="9"/>
  <c r="P75" i="9"/>
  <c r="Q75" i="9"/>
  <c r="R75" i="9"/>
  <c r="S75" i="9"/>
  <c r="M76" i="9"/>
  <c r="P76" i="9"/>
  <c r="Q76" i="9"/>
  <c r="R76" i="9"/>
  <c r="S76" i="9"/>
  <c r="M77" i="9"/>
  <c r="P77" i="9"/>
  <c r="Q77" i="9"/>
  <c r="R77" i="9"/>
  <c r="S77" i="9"/>
  <c r="M78" i="9"/>
  <c r="P78" i="9"/>
  <c r="Q78" i="9"/>
  <c r="R78" i="9"/>
  <c r="S78" i="9"/>
  <c r="M79" i="9"/>
  <c r="P79" i="9"/>
  <c r="Q79" i="9"/>
  <c r="R79" i="9"/>
  <c r="S79" i="9"/>
  <c r="M80" i="9"/>
  <c r="P80" i="9"/>
  <c r="Q80" i="9"/>
  <c r="R80" i="9"/>
  <c r="S80" i="9"/>
  <c r="M81" i="9"/>
  <c r="P81" i="9"/>
  <c r="Q81" i="9"/>
  <c r="R81" i="9"/>
  <c r="S81" i="9"/>
  <c r="M82" i="9"/>
  <c r="P82" i="9"/>
  <c r="Q82" i="9"/>
  <c r="R82" i="9"/>
  <c r="S82" i="9"/>
  <c r="M83" i="9"/>
  <c r="P83" i="9"/>
  <c r="Q83" i="9"/>
  <c r="R83" i="9"/>
  <c r="S83" i="9"/>
  <c r="M84" i="9"/>
  <c r="P84" i="9"/>
  <c r="Q84" i="9"/>
  <c r="R84" i="9"/>
  <c r="S84" i="9"/>
  <c r="M85" i="9"/>
  <c r="P85" i="9"/>
  <c r="Q85" i="9"/>
  <c r="R85" i="9"/>
  <c r="S85" i="9"/>
  <c r="M86" i="9"/>
  <c r="P86" i="9"/>
  <c r="Q86" i="9"/>
  <c r="R86" i="9"/>
  <c r="S86" i="9"/>
  <c r="M87" i="9"/>
  <c r="P87" i="9"/>
  <c r="Q87" i="9"/>
  <c r="R87" i="9"/>
  <c r="S87" i="9"/>
  <c r="M88" i="9"/>
  <c r="P88" i="9"/>
  <c r="Q88" i="9"/>
  <c r="R88" i="9"/>
  <c r="S88" i="9"/>
  <c r="M89" i="9"/>
  <c r="P89" i="9"/>
  <c r="Q89" i="9"/>
  <c r="R89" i="9"/>
  <c r="S89" i="9"/>
  <c r="M90" i="9"/>
  <c r="P90" i="9"/>
  <c r="Q90" i="9"/>
  <c r="R90" i="9"/>
  <c r="S90" i="9"/>
  <c r="M91" i="9"/>
  <c r="P91" i="9"/>
  <c r="Q91" i="9"/>
  <c r="R91" i="9"/>
  <c r="S91" i="9"/>
  <c r="M92" i="9"/>
  <c r="P92" i="9"/>
  <c r="Q92" i="9"/>
  <c r="R92" i="9"/>
  <c r="S92" i="9"/>
  <c r="M93" i="9"/>
  <c r="P93" i="9"/>
  <c r="Q93" i="9"/>
  <c r="R93" i="9"/>
  <c r="S93" i="9"/>
  <c r="M94" i="9"/>
  <c r="P94" i="9"/>
  <c r="Q94" i="9"/>
  <c r="R94" i="9"/>
  <c r="S94" i="9"/>
  <c r="M95" i="9"/>
  <c r="P95" i="9"/>
  <c r="Q95" i="9"/>
  <c r="R95" i="9"/>
  <c r="S95" i="9"/>
  <c r="M96" i="9"/>
  <c r="P96" i="9"/>
  <c r="Q96" i="9"/>
  <c r="R96" i="9"/>
  <c r="S96" i="9"/>
  <c r="M97" i="9"/>
  <c r="P97" i="9"/>
  <c r="Q97" i="9"/>
  <c r="R97" i="9"/>
  <c r="S97" i="9"/>
  <c r="M98" i="9"/>
  <c r="P98" i="9"/>
  <c r="Q98" i="9"/>
  <c r="R98" i="9"/>
  <c r="S98" i="9"/>
  <c r="M99" i="9"/>
  <c r="P99" i="9"/>
  <c r="Q99" i="9"/>
  <c r="R99" i="9"/>
  <c r="S99" i="9"/>
  <c r="M100" i="9"/>
  <c r="P100" i="9"/>
  <c r="Q100" i="9"/>
  <c r="R100" i="9"/>
  <c r="S100" i="9"/>
  <c r="M101" i="9"/>
  <c r="P101" i="9"/>
  <c r="Q101" i="9"/>
  <c r="R101" i="9"/>
  <c r="S101" i="9"/>
  <c r="M102" i="9"/>
  <c r="P102" i="9"/>
  <c r="Q102" i="9"/>
  <c r="R102" i="9"/>
  <c r="S102" i="9"/>
  <c r="M103" i="9"/>
  <c r="P103" i="9"/>
  <c r="Q103" i="9"/>
  <c r="R103" i="9"/>
  <c r="S103" i="9"/>
  <c r="M104" i="9"/>
  <c r="P104" i="9"/>
  <c r="Q104" i="9"/>
  <c r="R104" i="9"/>
  <c r="S104" i="9"/>
  <c r="M105" i="9"/>
  <c r="P105" i="9"/>
  <c r="Q105" i="9"/>
  <c r="R105" i="9"/>
  <c r="S105" i="9"/>
  <c r="M106" i="9"/>
  <c r="P106" i="9"/>
  <c r="Q106" i="9"/>
  <c r="R106" i="9"/>
  <c r="S106" i="9"/>
  <c r="M107" i="9"/>
  <c r="P107" i="9"/>
  <c r="Q107" i="9"/>
  <c r="R107" i="9"/>
  <c r="S107" i="9"/>
  <c r="M108" i="9"/>
  <c r="P108" i="9"/>
  <c r="Q108" i="9"/>
  <c r="R108" i="9"/>
  <c r="S108" i="9"/>
  <c r="M109" i="9"/>
  <c r="P109" i="9"/>
  <c r="Q109" i="9"/>
  <c r="R109" i="9"/>
  <c r="S109" i="9"/>
  <c r="M110" i="9"/>
  <c r="P110" i="9"/>
  <c r="Q110" i="9"/>
  <c r="R110" i="9"/>
  <c r="S110" i="9"/>
  <c r="M111" i="9"/>
  <c r="P111" i="9"/>
  <c r="Q111" i="9"/>
  <c r="R111" i="9"/>
  <c r="S111" i="9"/>
  <c r="M112" i="9"/>
  <c r="P112" i="9"/>
  <c r="Q112" i="9"/>
  <c r="R112" i="9"/>
  <c r="S112" i="9"/>
  <c r="M113" i="9"/>
  <c r="P113" i="9"/>
  <c r="Q113" i="9"/>
  <c r="R113" i="9"/>
  <c r="S113" i="9"/>
  <c r="M114" i="9"/>
  <c r="P114" i="9"/>
  <c r="Q114" i="9"/>
  <c r="R114" i="9"/>
  <c r="S114" i="9"/>
  <c r="M115" i="9"/>
  <c r="P115" i="9"/>
  <c r="Q115" i="9"/>
  <c r="R115" i="9"/>
  <c r="S115" i="9"/>
  <c r="M116" i="9"/>
  <c r="P116" i="9"/>
  <c r="Q116" i="9"/>
  <c r="R116" i="9"/>
  <c r="S116" i="9"/>
  <c r="M117" i="9"/>
  <c r="P117" i="9"/>
  <c r="Q117" i="9"/>
  <c r="R117" i="9"/>
  <c r="S117" i="9"/>
  <c r="M118" i="9"/>
  <c r="P118" i="9"/>
  <c r="Q118" i="9"/>
  <c r="R118" i="9"/>
  <c r="S118" i="9"/>
  <c r="M119" i="9"/>
  <c r="P119" i="9"/>
  <c r="Q119" i="9"/>
  <c r="R119" i="9"/>
  <c r="S119" i="9"/>
  <c r="M120" i="9"/>
  <c r="P120" i="9"/>
  <c r="Q120" i="9"/>
  <c r="R120" i="9"/>
  <c r="S120" i="9"/>
  <c r="M121" i="9"/>
  <c r="P121" i="9"/>
  <c r="Q121" i="9"/>
  <c r="R121" i="9"/>
  <c r="S121" i="9"/>
  <c r="M122" i="9"/>
  <c r="P122" i="9"/>
  <c r="Q122" i="9"/>
  <c r="R122" i="9"/>
  <c r="S122" i="9"/>
  <c r="M123" i="9"/>
  <c r="P123" i="9"/>
  <c r="Q123" i="9"/>
  <c r="R123" i="9"/>
  <c r="S123" i="9"/>
  <c r="M124" i="9"/>
  <c r="P124" i="9"/>
  <c r="Q124" i="9"/>
  <c r="R124" i="9"/>
  <c r="S124" i="9"/>
  <c r="M125" i="9"/>
  <c r="P125" i="9"/>
  <c r="Q125" i="9"/>
  <c r="R125" i="9"/>
  <c r="S125" i="9"/>
  <c r="M126" i="9"/>
  <c r="P126" i="9"/>
  <c r="Q126" i="9"/>
  <c r="R126" i="9"/>
  <c r="S126" i="9"/>
  <c r="M127" i="9"/>
  <c r="P127" i="9"/>
  <c r="Q127" i="9"/>
  <c r="R127" i="9"/>
  <c r="S127" i="9"/>
  <c r="M128" i="9"/>
  <c r="P128" i="9"/>
  <c r="Q128" i="9"/>
  <c r="R128" i="9"/>
  <c r="S128" i="9"/>
  <c r="M129" i="9"/>
  <c r="P129" i="9"/>
  <c r="Q129" i="9"/>
  <c r="R129" i="9"/>
  <c r="S129" i="9"/>
  <c r="M130" i="9"/>
  <c r="P130" i="9"/>
  <c r="Q130" i="9"/>
  <c r="R130" i="9"/>
  <c r="S130" i="9"/>
  <c r="M131" i="9"/>
  <c r="P131" i="9"/>
  <c r="Q131" i="9"/>
  <c r="R131" i="9"/>
  <c r="S131" i="9"/>
  <c r="M132" i="9"/>
  <c r="P132" i="9"/>
  <c r="Q132" i="9"/>
  <c r="R132" i="9"/>
  <c r="S132" i="9"/>
  <c r="M133" i="9"/>
  <c r="P133" i="9"/>
  <c r="Q133" i="9"/>
  <c r="R133" i="9"/>
  <c r="S133" i="9"/>
  <c r="M134" i="9"/>
  <c r="P134" i="9"/>
  <c r="Q134" i="9"/>
  <c r="R134" i="9"/>
  <c r="S134" i="9"/>
  <c r="M135" i="9"/>
  <c r="P135" i="9"/>
  <c r="Q135" i="9"/>
  <c r="R135" i="9"/>
  <c r="S135" i="9"/>
  <c r="M136" i="9"/>
  <c r="P136" i="9"/>
  <c r="Q136" i="9"/>
  <c r="R136" i="9"/>
  <c r="S136" i="9"/>
  <c r="M137" i="9"/>
  <c r="P137" i="9"/>
  <c r="Q137" i="9"/>
  <c r="R137" i="9"/>
  <c r="S137" i="9"/>
  <c r="M138" i="9"/>
  <c r="P138" i="9"/>
  <c r="Q138" i="9"/>
  <c r="R138" i="9"/>
  <c r="S138" i="9"/>
  <c r="M139" i="9"/>
  <c r="P139" i="9"/>
  <c r="Q139" i="9"/>
  <c r="R139" i="9"/>
  <c r="S139" i="9"/>
  <c r="M140" i="9"/>
  <c r="P140" i="9"/>
  <c r="Q140" i="9"/>
  <c r="R140" i="9"/>
  <c r="S140" i="9"/>
  <c r="M141" i="9"/>
  <c r="P141" i="9"/>
  <c r="Q141" i="9"/>
  <c r="R141" i="9"/>
  <c r="S141" i="9"/>
  <c r="M142" i="9"/>
  <c r="P142" i="9"/>
  <c r="Q142" i="9"/>
  <c r="R142" i="9"/>
  <c r="S142" i="9"/>
  <c r="M143" i="9"/>
  <c r="P143" i="9"/>
  <c r="Q143" i="9"/>
  <c r="R143" i="9"/>
  <c r="S143" i="9"/>
  <c r="M144" i="9"/>
  <c r="P144" i="9"/>
  <c r="Q144" i="9"/>
  <c r="R144" i="9"/>
  <c r="S144" i="9"/>
  <c r="M145" i="9"/>
  <c r="P145" i="9"/>
  <c r="Q145" i="9"/>
  <c r="R145" i="9"/>
  <c r="S145" i="9"/>
  <c r="M146" i="9"/>
  <c r="P146" i="9"/>
  <c r="Q146" i="9"/>
  <c r="R146" i="9"/>
  <c r="S146" i="9"/>
  <c r="M147" i="9"/>
  <c r="P147" i="9"/>
  <c r="Q147" i="9"/>
  <c r="R147" i="9"/>
  <c r="S147" i="9"/>
  <c r="M148" i="9"/>
  <c r="P148" i="9"/>
  <c r="Q148" i="9"/>
  <c r="R148" i="9"/>
  <c r="S148" i="9"/>
  <c r="M149" i="9"/>
  <c r="P149" i="9"/>
  <c r="Q149" i="9"/>
  <c r="R149" i="9"/>
  <c r="S149" i="9"/>
  <c r="M150" i="9"/>
  <c r="P150" i="9"/>
  <c r="Q150" i="9"/>
  <c r="R150" i="9"/>
  <c r="S150" i="9"/>
  <c r="M151" i="9"/>
  <c r="P151" i="9"/>
  <c r="Q151" i="9"/>
  <c r="R151" i="9"/>
  <c r="S151" i="9"/>
  <c r="M152" i="9"/>
  <c r="P152" i="9"/>
  <c r="Q152" i="9"/>
  <c r="R152" i="9"/>
  <c r="S152" i="9"/>
  <c r="M153" i="9"/>
  <c r="P153" i="9"/>
  <c r="Q153" i="9"/>
  <c r="R153" i="9"/>
  <c r="S153" i="9"/>
  <c r="M154" i="9"/>
  <c r="P154" i="9"/>
  <c r="Q154" i="9"/>
  <c r="R154" i="9"/>
  <c r="S154" i="9"/>
  <c r="M155" i="9"/>
  <c r="P155" i="9"/>
  <c r="Q155" i="9"/>
  <c r="R155" i="9"/>
  <c r="S155" i="9"/>
  <c r="M156" i="9"/>
  <c r="P156" i="9"/>
  <c r="Q156" i="9"/>
  <c r="R156" i="9"/>
  <c r="S156" i="9"/>
  <c r="M157" i="9"/>
  <c r="P157" i="9"/>
  <c r="Q157" i="9"/>
  <c r="R157" i="9"/>
  <c r="S157" i="9"/>
  <c r="M158" i="9"/>
  <c r="P158" i="9"/>
  <c r="Q158" i="9"/>
  <c r="R158" i="9"/>
  <c r="S158" i="9"/>
  <c r="M159" i="9"/>
  <c r="P159" i="9"/>
  <c r="Q159" i="9"/>
  <c r="R159" i="9"/>
  <c r="S159" i="9"/>
  <c r="M160" i="9"/>
  <c r="P160" i="9"/>
  <c r="Q160" i="9"/>
  <c r="R160" i="9"/>
  <c r="S160" i="9"/>
  <c r="M161" i="9"/>
  <c r="P161" i="9"/>
  <c r="Q161" i="9"/>
  <c r="R161" i="9"/>
  <c r="S161" i="9"/>
  <c r="M162" i="9"/>
  <c r="P162" i="9"/>
  <c r="Q162" i="9"/>
  <c r="R162" i="9"/>
  <c r="S162" i="9"/>
  <c r="M163" i="9"/>
  <c r="P163" i="9"/>
  <c r="Q163" i="9"/>
  <c r="R163" i="9"/>
  <c r="S163" i="9"/>
  <c r="M164" i="9"/>
  <c r="P164" i="9"/>
  <c r="Q164" i="9"/>
  <c r="R164" i="9"/>
  <c r="S164" i="9"/>
  <c r="M165" i="9"/>
  <c r="P165" i="9"/>
  <c r="Q165" i="9"/>
  <c r="R165" i="9"/>
  <c r="S165" i="9"/>
  <c r="M166" i="9"/>
  <c r="P166" i="9"/>
  <c r="Q166" i="9"/>
  <c r="R166" i="9"/>
  <c r="S166" i="9"/>
  <c r="M167" i="9"/>
  <c r="P167" i="9"/>
  <c r="Q167" i="9"/>
  <c r="R167" i="9"/>
  <c r="S167" i="9"/>
  <c r="M168" i="9"/>
  <c r="P168" i="9"/>
  <c r="Q168" i="9"/>
  <c r="R168" i="9"/>
  <c r="S168" i="9"/>
  <c r="M169" i="9"/>
  <c r="P169" i="9"/>
  <c r="Q169" i="9"/>
  <c r="R169" i="9"/>
  <c r="S169" i="9"/>
  <c r="M170" i="9"/>
  <c r="P170" i="9"/>
  <c r="Q170" i="9"/>
  <c r="R170" i="9"/>
  <c r="S170" i="9"/>
  <c r="M171" i="9"/>
  <c r="P171" i="9"/>
  <c r="Q171" i="9"/>
  <c r="R171" i="9"/>
  <c r="S171" i="9"/>
  <c r="M172" i="9"/>
  <c r="P172" i="9"/>
  <c r="Q172" i="9"/>
  <c r="R172" i="9"/>
  <c r="S172" i="9"/>
  <c r="M173" i="9"/>
  <c r="P173" i="9"/>
  <c r="Q173" i="9"/>
  <c r="R173" i="9"/>
  <c r="S173" i="9"/>
  <c r="M174" i="9"/>
  <c r="P174" i="9"/>
  <c r="Q174" i="9"/>
  <c r="R174" i="9"/>
  <c r="S174" i="9"/>
  <c r="M175" i="9"/>
  <c r="P175" i="9"/>
  <c r="Q175" i="9"/>
  <c r="R175" i="9"/>
  <c r="S175" i="9"/>
  <c r="M176" i="9"/>
  <c r="P176" i="9"/>
  <c r="Q176" i="9"/>
  <c r="R176" i="9"/>
  <c r="S176" i="9"/>
  <c r="M177" i="9"/>
  <c r="P177" i="9"/>
  <c r="Q177" i="9"/>
  <c r="R177" i="9"/>
  <c r="S177" i="9"/>
  <c r="M178" i="9"/>
  <c r="P178" i="9"/>
  <c r="Q178" i="9"/>
  <c r="R178" i="9"/>
  <c r="S178" i="9"/>
  <c r="M179" i="9"/>
  <c r="P179" i="9"/>
  <c r="Q179" i="9"/>
  <c r="R179" i="9"/>
  <c r="S179" i="9"/>
  <c r="M180" i="9"/>
  <c r="P180" i="9"/>
  <c r="Q180" i="9"/>
  <c r="R180" i="9"/>
  <c r="S180" i="9"/>
  <c r="M181" i="9"/>
  <c r="P181" i="9"/>
  <c r="Q181" i="9"/>
  <c r="R181" i="9"/>
  <c r="S181" i="9"/>
  <c r="M182" i="9"/>
  <c r="P182" i="9"/>
  <c r="Q182" i="9"/>
  <c r="R182" i="9"/>
  <c r="S182" i="9"/>
  <c r="M183" i="9"/>
  <c r="P183" i="9"/>
  <c r="Q183" i="9"/>
  <c r="R183" i="9"/>
  <c r="S183" i="9"/>
  <c r="M184" i="9"/>
  <c r="P184" i="9"/>
  <c r="Q184" i="9"/>
  <c r="R184" i="9"/>
  <c r="S184" i="9"/>
  <c r="M185" i="9"/>
  <c r="P185" i="9"/>
  <c r="Q185" i="9"/>
  <c r="R185" i="9"/>
  <c r="S185" i="9"/>
  <c r="M186" i="9"/>
  <c r="P186" i="9"/>
  <c r="Q186" i="9"/>
  <c r="R186" i="9"/>
  <c r="S186" i="9"/>
  <c r="M187" i="9"/>
  <c r="P187" i="9"/>
  <c r="Q187" i="9"/>
  <c r="R187" i="9"/>
  <c r="S187" i="9"/>
  <c r="M188" i="9"/>
  <c r="P188" i="9"/>
  <c r="Q188" i="9"/>
  <c r="R188" i="9"/>
  <c r="S188" i="9"/>
  <c r="M189" i="9"/>
  <c r="P189" i="9"/>
  <c r="Q189" i="9"/>
  <c r="R189" i="9"/>
  <c r="S189" i="9"/>
  <c r="M190" i="9"/>
  <c r="P190" i="9"/>
  <c r="Q190" i="9"/>
  <c r="R190" i="9"/>
  <c r="S190" i="9"/>
  <c r="M191" i="9"/>
  <c r="P191" i="9"/>
  <c r="Q191" i="9"/>
  <c r="R191" i="9"/>
  <c r="S191" i="9"/>
  <c r="M192" i="9"/>
  <c r="P192" i="9"/>
  <c r="Q192" i="9"/>
  <c r="R192" i="9"/>
  <c r="S192" i="9"/>
  <c r="M193" i="9"/>
  <c r="P193" i="9"/>
  <c r="Q193" i="9"/>
  <c r="R193" i="9"/>
  <c r="S193" i="9"/>
  <c r="M194" i="9"/>
  <c r="P194" i="9"/>
  <c r="Q194" i="9"/>
  <c r="R194" i="9"/>
  <c r="S194" i="9"/>
  <c r="M195" i="9"/>
  <c r="P195" i="9"/>
  <c r="Q195" i="9"/>
  <c r="R195" i="9"/>
  <c r="S195" i="9"/>
  <c r="M196" i="9"/>
  <c r="P196" i="9"/>
  <c r="Q196" i="9"/>
  <c r="R196" i="9"/>
  <c r="S196" i="9"/>
  <c r="M197" i="9"/>
  <c r="P197" i="9"/>
  <c r="Q197" i="9"/>
  <c r="R197" i="9"/>
  <c r="S197" i="9"/>
  <c r="M198" i="9"/>
  <c r="P198" i="9"/>
  <c r="Q198" i="9"/>
  <c r="R198" i="9"/>
  <c r="S198" i="9"/>
  <c r="M199" i="9"/>
  <c r="P199" i="9"/>
  <c r="Q199" i="9"/>
  <c r="R199" i="9"/>
  <c r="S199" i="9"/>
  <c r="M200" i="9"/>
  <c r="P200" i="9"/>
  <c r="Q200" i="9"/>
  <c r="R200" i="9"/>
  <c r="S200" i="9"/>
  <c r="M201" i="9"/>
  <c r="P201" i="9"/>
  <c r="Q201" i="9"/>
  <c r="R201" i="9"/>
  <c r="S201" i="9"/>
  <c r="M202" i="9"/>
  <c r="P202" i="9"/>
  <c r="Q202" i="9"/>
  <c r="R202" i="9"/>
  <c r="S202" i="9"/>
  <c r="M203" i="9"/>
  <c r="P203" i="9"/>
  <c r="Q203" i="9"/>
  <c r="R203" i="9"/>
  <c r="S203" i="9"/>
  <c r="M204" i="9"/>
  <c r="P204" i="9"/>
  <c r="Q204" i="9"/>
  <c r="R204" i="9"/>
  <c r="S204" i="9"/>
  <c r="M205" i="9"/>
  <c r="P205" i="9"/>
  <c r="Q205" i="9"/>
  <c r="R205" i="9"/>
  <c r="S205" i="9"/>
  <c r="M206" i="9"/>
  <c r="P206" i="9"/>
  <c r="Q206" i="9"/>
  <c r="R206" i="9"/>
  <c r="S206" i="9"/>
  <c r="M207" i="9"/>
  <c r="P207" i="9"/>
  <c r="Q207" i="9"/>
  <c r="R207" i="9"/>
  <c r="S207" i="9"/>
  <c r="M208" i="9"/>
  <c r="P208" i="9"/>
  <c r="Q208" i="9"/>
  <c r="R208" i="9"/>
  <c r="S208" i="9"/>
  <c r="M209" i="9"/>
  <c r="P209" i="9"/>
  <c r="Q209" i="9"/>
  <c r="R209" i="9"/>
  <c r="S209" i="9"/>
  <c r="M210" i="9"/>
  <c r="P210" i="9"/>
  <c r="Q210" i="9"/>
  <c r="R210" i="9"/>
  <c r="S210" i="9"/>
  <c r="M211" i="9"/>
  <c r="P211" i="9"/>
  <c r="Q211" i="9"/>
  <c r="R211" i="9"/>
  <c r="S211" i="9"/>
  <c r="M212" i="9"/>
  <c r="P212" i="9"/>
  <c r="Q212" i="9"/>
  <c r="R212" i="9"/>
  <c r="S212" i="9"/>
  <c r="M213" i="9"/>
  <c r="P213" i="9"/>
  <c r="Q213" i="9"/>
  <c r="R213" i="9"/>
  <c r="S213" i="9"/>
  <c r="M214" i="9"/>
  <c r="P214" i="9"/>
  <c r="Q214" i="9"/>
  <c r="R214" i="9"/>
  <c r="S214" i="9"/>
  <c r="M215" i="9"/>
  <c r="P215" i="9"/>
  <c r="Q215" i="9"/>
  <c r="R215" i="9"/>
  <c r="S215" i="9"/>
  <c r="M216" i="9"/>
  <c r="P216" i="9"/>
  <c r="Q216" i="9"/>
  <c r="R216" i="9"/>
  <c r="S216" i="9"/>
  <c r="M217" i="9"/>
  <c r="P217" i="9"/>
  <c r="Q217" i="9"/>
  <c r="R217" i="9"/>
  <c r="S217" i="9"/>
  <c r="M218" i="9"/>
  <c r="P218" i="9"/>
  <c r="Q218" i="9"/>
  <c r="R218" i="9"/>
  <c r="S218" i="9"/>
  <c r="M219" i="9"/>
  <c r="P219" i="9"/>
  <c r="Q219" i="9"/>
  <c r="R219" i="9"/>
  <c r="S219" i="9"/>
  <c r="M220" i="9"/>
  <c r="P220" i="9"/>
  <c r="Q220" i="9"/>
  <c r="R220" i="9"/>
  <c r="S220" i="9"/>
  <c r="M221" i="9"/>
  <c r="P221" i="9"/>
  <c r="Q221" i="9"/>
  <c r="R221" i="9"/>
  <c r="S221" i="9"/>
  <c r="M222" i="9"/>
  <c r="P222" i="9"/>
  <c r="Q222" i="9"/>
  <c r="R222" i="9"/>
  <c r="S222" i="9"/>
  <c r="M223" i="9"/>
  <c r="P223" i="9"/>
  <c r="Q223" i="9"/>
  <c r="R223" i="9"/>
  <c r="S223" i="9"/>
  <c r="M224" i="9"/>
  <c r="P224" i="9"/>
  <c r="Q224" i="9"/>
  <c r="R224" i="9"/>
  <c r="S224" i="9"/>
  <c r="M225" i="9"/>
  <c r="P225" i="9"/>
  <c r="Q225" i="9"/>
  <c r="R225" i="9"/>
  <c r="S225" i="9"/>
  <c r="M226" i="9"/>
  <c r="P226" i="9"/>
  <c r="Q226" i="9"/>
  <c r="R226" i="9"/>
  <c r="S226" i="9"/>
  <c r="M227" i="9"/>
  <c r="P227" i="9"/>
  <c r="Q227" i="9"/>
  <c r="R227" i="9"/>
  <c r="S227" i="9"/>
  <c r="M228" i="9"/>
  <c r="P228" i="9"/>
  <c r="Q228" i="9"/>
  <c r="R228" i="9"/>
  <c r="S228" i="9"/>
  <c r="M229" i="9"/>
  <c r="P229" i="9"/>
  <c r="Q229" i="9"/>
  <c r="R229" i="9"/>
  <c r="S229" i="9"/>
  <c r="M230" i="9"/>
  <c r="P230" i="9"/>
  <c r="Q230" i="9"/>
  <c r="R230" i="9"/>
  <c r="S230" i="9"/>
  <c r="M231" i="9"/>
  <c r="P231" i="9"/>
  <c r="Q231" i="9"/>
  <c r="R231" i="9"/>
  <c r="S231" i="9"/>
  <c r="M232" i="9"/>
  <c r="P232" i="9"/>
  <c r="Q232" i="9"/>
  <c r="R232" i="9"/>
  <c r="S232" i="9"/>
  <c r="M233" i="9"/>
  <c r="P233" i="9"/>
  <c r="Q233" i="9"/>
  <c r="R233" i="9"/>
  <c r="S233" i="9"/>
  <c r="M234" i="9"/>
  <c r="P234" i="9"/>
  <c r="Q234" i="9"/>
  <c r="R234" i="9"/>
  <c r="S234" i="9"/>
  <c r="M235" i="9"/>
  <c r="P235" i="9"/>
  <c r="Q235" i="9"/>
  <c r="R235" i="9"/>
  <c r="S235" i="9"/>
  <c r="M236" i="9"/>
  <c r="P236" i="9"/>
  <c r="Q236" i="9"/>
  <c r="R236" i="9"/>
  <c r="S236" i="9"/>
  <c r="M237" i="9"/>
  <c r="P237" i="9"/>
  <c r="Q237" i="9"/>
  <c r="R237" i="9"/>
  <c r="S237" i="9"/>
  <c r="M238" i="9"/>
  <c r="P238" i="9"/>
  <c r="Q238" i="9"/>
  <c r="R238" i="9"/>
  <c r="S238" i="9"/>
  <c r="M239" i="9"/>
  <c r="P239" i="9"/>
  <c r="Q239" i="9"/>
  <c r="R239" i="9"/>
  <c r="S239" i="9"/>
  <c r="M240" i="9"/>
  <c r="P240" i="9"/>
  <c r="Q240" i="9"/>
  <c r="R240" i="9"/>
  <c r="S240" i="9"/>
  <c r="M241" i="9"/>
  <c r="P241" i="9"/>
  <c r="Q241" i="9"/>
  <c r="R241" i="9"/>
  <c r="S241" i="9"/>
  <c r="M242" i="9"/>
  <c r="P242" i="9"/>
  <c r="Q242" i="9"/>
  <c r="R242" i="9"/>
  <c r="S242" i="9"/>
  <c r="M243" i="9"/>
  <c r="P243" i="9"/>
  <c r="Q243" i="9"/>
  <c r="R243" i="9"/>
  <c r="S243" i="9"/>
  <c r="M244" i="9"/>
  <c r="P244" i="9"/>
  <c r="Q244" i="9"/>
  <c r="R244" i="9"/>
  <c r="S244" i="9"/>
  <c r="M245" i="9"/>
  <c r="P245" i="9"/>
  <c r="Q245" i="9"/>
  <c r="R245" i="9"/>
  <c r="S245" i="9"/>
  <c r="M246" i="9"/>
  <c r="P246" i="9"/>
  <c r="Q246" i="9"/>
  <c r="R246" i="9"/>
  <c r="S246" i="9"/>
  <c r="M247" i="9"/>
  <c r="P247" i="9"/>
  <c r="Q247" i="9"/>
  <c r="R247" i="9"/>
  <c r="S247" i="9"/>
  <c r="M248" i="9"/>
  <c r="P248" i="9"/>
  <c r="Q248" i="9"/>
  <c r="R248" i="9"/>
  <c r="S248" i="9"/>
  <c r="M249" i="9"/>
  <c r="P249" i="9"/>
  <c r="Q249" i="9"/>
  <c r="R249" i="9"/>
  <c r="S249" i="9"/>
  <c r="M250" i="9"/>
  <c r="P250" i="9"/>
  <c r="Q250" i="9"/>
  <c r="R250" i="9"/>
  <c r="S250" i="9"/>
  <c r="M251" i="9"/>
  <c r="P251" i="9"/>
  <c r="Q251" i="9"/>
  <c r="R251" i="9"/>
  <c r="S251" i="9"/>
  <c r="M252" i="9"/>
  <c r="P252" i="9"/>
  <c r="Q252" i="9"/>
  <c r="R252" i="9"/>
  <c r="S252" i="9"/>
  <c r="M253" i="9"/>
  <c r="P253" i="9"/>
  <c r="Q253" i="9"/>
  <c r="R253" i="9"/>
  <c r="S253" i="9"/>
  <c r="M254" i="9"/>
  <c r="P254" i="9"/>
  <c r="Q254" i="9"/>
  <c r="R254" i="9"/>
  <c r="S254" i="9"/>
  <c r="M255" i="9"/>
  <c r="P255" i="9"/>
  <c r="Q255" i="9"/>
  <c r="R255" i="9"/>
  <c r="S255" i="9"/>
  <c r="M256" i="9"/>
  <c r="P256" i="9"/>
  <c r="Q256" i="9"/>
  <c r="R256" i="9"/>
  <c r="S256" i="9"/>
  <c r="M257" i="9"/>
  <c r="P257" i="9"/>
  <c r="Q257" i="9"/>
  <c r="R257" i="9"/>
  <c r="S257" i="9"/>
  <c r="M258" i="9"/>
  <c r="P258" i="9"/>
  <c r="Q258" i="9"/>
  <c r="R258" i="9"/>
  <c r="S258" i="9"/>
  <c r="M259" i="9"/>
  <c r="P259" i="9"/>
  <c r="Q259" i="9"/>
  <c r="R259" i="9"/>
  <c r="S259" i="9"/>
  <c r="M260" i="9"/>
  <c r="P260" i="9"/>
  <c r="Q260" i="9"/>
  <c r="R260" i="9"/>
  <c r="S260" i="9"/>
  <c r="M261" i="9"/>
  <c r="P261" i="9"/>
  <c r="Q261" i="9"/>
  <c r="R261" i="9"/>
  <c r="S261" i="9"/>
  <c r="M262" i="9"/>
  <c r="P262" i="9"/>
  <c r="Q262" i="9"/>
  <c r="R262" i="9"/>
  <c r="S262" i="9"/>
  <c r="M263" i="9"/>
  <c r="P263" i="9"/>
  <c r="Q263" i="9"/>
  <c r="R263" i="9"/>
  <c r="S263" i="9"/>
  <c r="M264" i="9"/>
  <c r="P264" i="9"/>
  <c r="Q264" i="9"/>
  <c r="R264" i="9"/>
  <c r="S264" i="9"/>
  <c r="M265" i="9"/>
  <c r="P265" i="9"/>
  <c r="Q265" i="9"/>
  <c r="R265" i="9"/>
  <c r="S265" i="9"/>
  <c r="M266" i="9"/>
  <c r="P266" i="9"/>
  <c r="Q266" i="9"/>
  <c r="R266" i="9"/>
  <c r="S266" i="9"/>
  <c r="M267" i="9"/>
  <c r="P267" i="9"/>
  <c r="Q267" i="9"/>
  <c r="R267" i="9"/>
  <c r="S267" i="9"/>
  <c r="M268" i="9"/>
  <c r="P268" i="9"/>
  <c r="Q268" i="9"/>
  <c r="R268" i="9"/>
  <c r="S268" i="9"/>
  <c r="M269" i="9"/>
  <c r="P269" i="9"/>
  <c r="Q269" i="9"/>
  <c r="R269" i="9"/>
  <c r="S269" i="9"/>
  <c r="M270" i="9"/>
  <c r="P270" i="9"/>
  <c r="Q270" i="9"/>
  <c r="R270" i="9"/>
  <c r="S270" i="9"/>
  <c r="M271" i="9"/>
  <c r="P271" i="9"/>
  <c r="Q271" i="9"/>
  <c r="R271" i="9"/>
  <c r="S271" i="9"/>
  <c r="M272" i="9"/>
  <c r="P272" i="9"/>
  <c r="Q272" i="9"/>
  <c r="R272" i="9"/>
  <c r="S272" i="9"/>
  <c r="M273" i="9"/>
  <c r="P273" i="9"/>
  <c r="Q273" i="9"/>
  <c r="R273" i="9"/>
  <c r="S273" i="9"/>
  <c r="M274" i="9"/>
  <c r="P274" i="9"/>
  <c r="Q274" i="9"/>
  <c r="R274" i="9"/>
  <c r="S274" i="9"/>
  <c r="M275" i="9"/>
  <c r="P275" i="9"/>
  <c r="Q275" i="9"/>
  <c r="R275" i="9"/>
  <c r="S275" i="9"/>
  <c r="M276" i="9"/>
  <c r="P276" i="9"/>
  <c r="Q276" i="9"/>
  <c r="R276" i="9"/>
  <c r="S276" i="9"/>
  <c r="M277" i="9"/>
  <c r="P277" i="9"/>
  <c r="Q277" i="9"/>
  <c r="R277" i="9"/>
  <c r="S277" i="9"/>
  <c r="M278" i="9"/>
  <c r="P278" i="9"/>
  <c r="Q278" i="9"/>
  <c r="R278" i="9"/>
  <c r="S278" i="9"/>
  <c r="M279" i="9"/>
  <c r="P279" i="9"/>
  <c r="Q279" i="9"/>
  <c r="R279" i="9"/>
  <c r="S279" i="9"/>
  <c r="M280" i="9"/>
  <c r="P280" i="9"/>
  <c r="Q280" i="9"/>
  <c r="R280" i="9"/>
  <c r="S280" i="9"/>
  <c r="M281" i="9"/>
  <c r="P281" i="9"/>
  <c r="Q281" i="9"/>
  <c r="R281" i="9"/>
  <c r="S281" i="9"/>
  <c r="M282" i="9"/>
  <c r="P282" i="9"/>
  <c r="Q282" i="9"/>
  <c r="R282" i="9"/>
  <c r="S282" i="9"/>
  <c r="M283" i="9"/>
  <c r="P283" i="9"/>
  <c r="Q283" i="9"/>
  <c r="R283" i="9"/>
  <c r="S283" i="9"/>
  <c r="Q2" i="9"/>
  <c r="R2" i="9"/>
  <c r="S2" i="9"/>
  <c r="P2" i="9"/>
  <c r="M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" i="9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5679D9-CDCB-43F7-BBCF-79D5DDC01D8F}" keepAlive="1" name="Query - fund_names" description="Connection to the 'fund_names' query in the workbook." type="5" refreshedVersion="0" background="1">
    <dbPr connection="Provider=Microsoft.Mashup.OleDb.1;Data Source=$Workbook$;Location=fund_names;Extended Properties=&quot;&quot;" command="SELECT * FROM [fund_names]"/>
  </connection>
  <connection id="2" xr16:uid="{4074CB7D-35E7-4727-8429-D239C439FEA4}" keepAlive="1" name="Query - fund_names (2)" description="Connection to the 'fund_names (2)' query in the workbook." type="5" refreshedVersion="8" background="1" saveData="1">
    <dbPr connection="Provider=Microsoft.Mashup.OleDb.1;Data Source=$Workbook$;Location=&quot;fund_names (2)&quot;;Extended Properties=&quot;&quot;" command="SELECT * FROM [fund_names (2)]"/>
  </connection>
  <connection id="3" xr16:uid="{D42EFBC6-2E31-4417-9C43-0AF6290444AF}" keepAlive="1" name="Query - lirot_pensia_exposure4" description="Connection to the 'lirot_pensia_exposure4' query in the workbook." type="5" refreshedVersion="8" background="1" saveData="1">
    <dbPr connection="Provider=Microsoft.Mashup.OleDb.1;Data Source=$Workbook$;Location=lirot_pensia_exposure4;Extended Properties=&quot;&quot;" command="SELECT * FROM [lirot_pensia_exposure4]"/>
  </connection>
  <connection id="4" xr16:uid="{3854123A-063A-473B-AC58-017C5F2BD986}" keepAlive="1" name="Query - בב" description="Connection to the 'בב' query in the workbook." type="5" refreshedVersion="0" background="1">
    <dbPr connection="Provider=Microsoft.Mashup.OleDb.1;Data Source=$Workbook$;Location=בב;Extended Properties=&quot;&quot;" command="SELECT * FROM [בב]"/>
  </connection>
  <connection id="5" xr16:uid="{4359F1A1-EC3B-4BEC-8540-6213E15892AD}" keepAlive="1" name="Query - בב (2)" description="Connection to the 'בב (2)' query in the workbook." type="5" refreshedVersion="8" background="1" saveData="1">
    <dbPr connection="Provider=Microsoft.Mashup.OleDb.1;Data Source=$Workbook$;Location=&quot;בב (2)&quot;;Extended Properties=&quot;&quot;" command="SELECT * FROM [בב (2)]"/>
  </connection>
  <connection id="6" xr16:uid="{FEF184E0-1DE5-4D29-B080-679126D9D605}" keepAlive="1" name="Query - בב (3)" description="Connection to the 'בב (3)' query in the workbook." type="5" refreshedVersion="0" background="1">
    <dbPr connection="Provider=Microsoft.Mashup.OleDb.1;Data Source=$Workbook$;Location=&quot;בב (3)&quot;;Extended Properties=&quot;&quot;" command="SELECT * FROM [בב (3)]"/>
  </connection>
  <connection id="7" xr16:uid="{F1931E39-0561-4299-A6FD-1B68C8FB8716}" keepAlive="1" name="Query - בב (4)" description="Connection to the 'בב (4)' query in the workbook." type="5" refreshedVersion="8" background="1" saveData="1">
    <dbPr connection="Provider=Microsoft.Mashup.OleDb.1;Data Source=$Workbook$;Location=&quot;בב (4)&quot;;Extended Properties=&quot;&quot;" command="SELECT * FROM [בב (4)]"/>
  </connection>
</connections>
</file>

<file path=xl/sharedStrings.xml><?xml version="1.0" encoding="utf-8"?>
<sst xmlns="http://schemas.openxmlformats.org/spreadsheetml/2006/main" count="4500" uniqueCount="551">
  <si>
    <t>מנהל</t>
  </si>
  <si>
    <t>סוג המוצר</t>
  </si>
  <si>
    <t>שם המסלול הקודם</t>
  </si>
  <si>
    <t>שם המסלול החדש</t>
  </si>
  <si>
    <t>מספר הקופה המזהה (מספר מוצר מלא)</t>
  </si>
  <si>
    <t xml:space="preserve"> שינוי במדיניות המסלול</t>
  </si>
  <si>
    <t>מיזוג המסלול</t>
  </si>
  <si>
    <t>חשיפה למטח</t>
  </si>
  <si>
    <t>חשיפה לחול</t>
  </si>
  <si>
    <t>חשיפה לישראל</t>
  </si>
  <si>
    <t>חשיפה מנייתית</t>
  </si>
  <si>
    <t>חשיפה לאגח</t>
  </si>
  <si>
    <t>חשיפה לנכסים לא סחירים</t>
  </si>
  <si>
    <t>הרכב נכסים</t>
  </si>
  <si>
    <t>אלטשולר שלם</t>
  </si>
  <si>
    <t>קופת גמל</t>
  </si>
  <si>
    <t xml:space="preserve"> אג"ח עד 15% במניות</t>
  </si>
  <si>
    <t>לבני 60 ומעלה</t>
  </si>
  <si>
    <t>עלייה קלה ברמת החשיפה המנייתית (20% במניות)</t>
  </si>
  <si>
    <t>כן - לבני 60 ומעלה</t>
  </si>
  <si>
    <t xml:space="preserve">אג"ח ממשלת ישראל 48% אג"ח קונצרני 6% מניות 10% נכסים אחרים 17% </t>
  </si>
  <si>
    <t>אג"ח ללא מניות</t>
  </si>
  <si>
    <t>אשראי ואג"ח</t>
  </si>
  <si>
    <t>-</t>
  </si>
  <si>
    <t>אג"ח ממשלת ישראל 40% אג"ח קונתרני 30% הלוואות 6% מזומן 6% נכסים אחרים 12%</t>
  </si>
  <si>
    <t>פאסיבי מדדי מניות</t>
  </si>
  <si>
    <t>עוקב מדדי מניות</t>
  </si>
  <si>
    <t>אג"ח ממשלת ישראל 94% מזומן 4%</t>
  </si>
  <si>
    <t>משולב סחיר</t>
  </si>
  <si>
    <t>מסלול חדש</t>
  </si>
  <si>
    <t>מניות 60% מזומן 40%</t>
  </si>
  <si>
    <t>השתלמות</t>
  </si>
  <si>
    <t>אשראי ואג"ח עם מניות (עד 25%)</t>
  </si>
  <si>
    <t>עלייה ברמת החשיפה המנייתית (25% במניות)</t>
  </si>
  <si>
    <t>לאחר השינוי, רמת החשיפה היחידה הקיימת היא 25% במניות</t>
  </si>
  <si>
    <t>אג"ח ממשלת ישראל 54% אג"ח קונתרני 5% מניות 18% מזומן 20%</t>
  </si>
  <si>
    <t>אג"ח קונצרני 42% מניות 47% מזומן 12%</t>
  </si>
  <si>
    <t>כללי פאסיבי</t>
  </si>
  <si>
    <t>עוקב מדדים - גמיש</t>
  </si>
  <si>
    <t>אג"ח ממשלת ישראל 59% אג"ח קונצרני 8% מניות 5% נכסים אחרים 12% הלוואות 9%</t>
  </si>
  <si>
    <t>טרם ידוע</t>
  </si>
  <si>
    <t>גמל להשקעה</t>
  </si>
  <si>
    <t>אג"ח קונצרני סחיר 39% מניות 44% מזומן 18%</t>
  </si>
  <si>
    <t>הראל</t>
  </si>
  <si>
    <t>שינוי שם</t>
  </si>
  <si>
    <t>אג"ח קונצרני</t>
  </si>
  <si>
    <t>יש לאתר שם מסלול</t>
  </si>
  <si>
    <t>שינוי בסוג האג"ח כולל ממשלתי</t>
  </si>
  <si>
    <t>שקלי טווח קצר</t>
  </si>
  <si>
    <t>כספי</t>
  </si>
  <si>
    <t>שינוי ברמת החשיפה המנייתית</t>
  </si>
  <si>
    <t xml:space="preserve">אגח ממשלת ישראל 88% מזומן 12% </t>
  </si>
  <si>
    <t>אג"ח עד 25% במניות</t>
  </si>
  <si>
    <t>אגח ממשלת ישראל 27% אגח קונצרני 17% מניות 16% ההלוואות 18% נכסים אחרים 14% מזומן 5%</t>
  </si>
  <si>
    <t>אג"ח עד 20% במניות</t>
  </si>
  <si>
    <t>אג"ח עד 10% במניות</t>
  </si>
  <si>
    <t xml:space="preserve">מסלול חדש </t>
  </si>
  <si>
    <t>אגח ממשלת ישראל 10% אגח קונצרני סחיר 32% מניות 21% מזומן 17% קרנות נאמנות 20%</t>
  </si>
  <si>
    <t>אג"ח סחיר</t>
  </si>
  <si>
    <t>מניות סחיר</t>
  </si>
  <si>
    <t>עוקב מדדי אג"ח</t>
  </si>
  <si>
    <t>מסלול ממוקד טכנולוגיה</t>
  </si>
  <si>
    <t>מניות 95% מזומן 4% נכסים אחרים 1%</t>
  </si>
  <si>
    <t>קיימות</t>
  </si>
  <si>
    <t xml:space="preserve">מניות 89% מזומן 13% </t>
  </si>
  <si>
    <t xml:space="preserve"> אג"ח עד 10% במניות</t>
  </si>
  <si>
    <t xml:space="preserve">ת"א 125 - 35%
MSCI AC - 38%
S&amp;P 500 - 27%
</t>
  </si>
  <si>
    <t xml:space="preserve"> אג"ח עד 20% במניות</t>
  </si>
  <si>
    <t>אג"ח ממשלת ישראל 17% אג"ח קונצרני סחיר 76% מזומן 5%</t>
  </si>
  <si>
    <t>סחיר - אג"ח עם מניות עד 25%</t>
  </si>
  <si>
    <t>אגח קונצרני סחיר 45% מניות 50% מזומן 5%</t>
  </si>
  <si>
    <t>עוקב מדדים - אג"ח עם מניות עד 25%</t>
  </si>
  <si>
    <t>אגח ממשלת ישראל 34% אגח קונצרני סחיר 27% מניות 4% הלוואות 22% מזומן 5%</t>
  </si>
  <si>
    <t>מסלול חו"ל</t>
  </si>
  <si>
    <t>מדיניות עתידה להיות זהה</t>
  </si>
  <si>
    <t>ת"א 125 - 35%
MSCI AC - 38%
S&amp;P 500 - 27%</t>
  </si>
  <si>
    <t>פוליסת חיסכון</t>
  </si>
  <si>
    <t>אגח ממשלת ישראל 25% אגח קונצרני סחיר 22% מניות 10% הלוואות 18% נכסים אחרים 15% מזומן 7%</t>
  </si>
  <si>
    <t>מיטב</t>
  </si>
  <si>
    <t>ייתכן שינוי מדיניות קל ברמות החשיפה</t>
  </si>
  <si>
    <t xml:space="preserve">אג"ח ממשלת ישראל 32% אג"ח קונצרני 19% מניות 19% נכסים אחרים 13% </t>
  </si>
  <si>
    <t>אג"ח ממשלת ישראל 40% אג"ח קונצרני 30% מזומן 6% נכסים אחרים 12%</t>
  </si>
  <si>
    <t>אג"ח ממשלת ישראל</t>
  </si>
  <si>
    <t>אג"ח ממשלות</t>
  </si>
  <si>
    <t>בבדיקה</t>
  </si>
  <si>
    <t>אג"ח ממשלת יישראל 82% אג"ח קונצרני 14% מזומן 2%</t>
  </si>
  <si>
    <t>פאסיבי אג"ח עד 25% במניות</t>
  </si>
  <si>
    <t>אג"ח ממשלת ישראל 44% אג"ח קונצרני 24% מניות 22% מזומן 10%</t>
  </si>
  <si>
    <t>אג"ח ממשלת ישראל 88% אג:ח קונצרני 3% מזומן 5%</t>
  </si>
  <si>
    <t>מניות 12% אג"ח ממשלת ישראל 37% אג"ח קונצרני 22% הלוואות 9% נכסים אחרים 8% מזומן 5%</t>
  </si>
  <si>
    <t>ירידה ברמת החשיפה המנייתית (ללא מניות)</t>
  </si>
  <si>
    <t>פאסיבי כללי</t>
  </si>
  <si>
    <t>אג"ח ממשלת ישראל 32% אג"ח קונצרני 18% מניות 44%  מזומן 7%</t>
  </si>
  <si>
    <t>עד 6 שנות וותק</t>
  </si>
  <si>
    <t>כללי</t>
  </si>
  <si>
    <t>אג"ח ממשלת ישראל 18% אג"ח קונצרני 16% מניות 32% נכסים אחרים 15% הלוואות 8%</t>
  </si>
  <si>
    <t>מעל 6 שנות וותק</t>
  </si>
  <si>
    <t>אג"ח ישראל 31% אג"ח קונצרני 21% מניות 18% נכסים אחרים 8% מזומן 5%</t>
  </si>
  <si>
    <t>אג"ח ממשלת ישראל 78% אג"ח קונצרני 13% מזומן 2%</t>
  </si>
  <si>
    <t>מור</t>
  </si>
  <si>
    <t>מניות 9% אג"ח ממשלת ישראל 23% אג"ח קונצרני 29% מזומן 20% נכסים אחרים 12%</t>
  </si>
  <si>
    <t>אג"ח ממשלת ישראל 13% אג"ח קונצרני סחיר 68% מזומן 8%</t>
  </si>
  <si>
    <t>שווי מזומנים</t>
  </si>
  <si>
    <t>מזומן 99%</t>
  </si>
  <si>
    <t>אג"ח ממשלת ישראל 33% אג"ח קונצרני 34% מניות 1% מזומן 20% קרנות נאמנות 12%</t>
  </si>
  <si>
    <t>עוקב מדדים גמיש</t>
  </si>
  <si>
    <t xml:space="preserve">מדד ייחוס MSCI וUS Treasury </t>
  </si>
  <si>
    <t>מניות 60% מזומן 38%</t>
  </si>
  <si>
    <t xml:space="preserve">אג"ח קונצרני 54% מזומן 46% </t>
  </si>
  <si>
    <t>אג"ח ממשלת ישראל 11% אג"ח קונצרני 69% מזומן 7%</t>
  </si>
  <si>
    <t>אג"ח ממשלת ישראל 35% אג"ח קונצרני 7% מזומן 57%</t>
  </si>
  <si>
    <t xml:space="preserve">אג"ח ממשלת ישראל 25% אג"ח קונצרני 37% מניות 8% מזומן 16% </t>
  </si>
  <si>
    <t>אג"ח ממשלת ישראל 19% אג"ח קונצרני 31% מניות 13% מזומן 13%</t>
  </si>
  <si>
    <t>מניות 18% מזומן 82%</t>
  </si>
  <si>
    <t>אג"ח ממשלת ישראל 9% אג"ח קונצרני 58% מזומן 20% קרנות נאמנות 13%</t>
  </si>
  <si>
    <t>אג"ח קונתרני 50% מניות 34% מזומן 10%</t>
  </si>
  <si>
    <t>עוקב מדדים אג"ח עם מניות 25%</t>
  </si>
  <si>
    <t>אג"ח קונצרני 5% מניות 18% מזומן 80%</t>
  </si>
  <si>
    <t>אג"ח ממשלת ישראל 35% מניות 35% מזומן 30%</t>
  </si>
  <si>
    <t>אג"ח ממשלת ישראל 10% אג"ח קונצרני 69% אג"ח קונצרני לא סחיר 8% מזומן 7%</t>
  </si>
  <si>
    <t>אג"ח ממשלתי סחיר 26% אג"ח קונצרני 38% מניות 8% נכסים אחרים 8%</t>
  </si>
  <si>
    <t>אג"ח ממשלת ישראל 20% אג"ח קונצרני 25% מניות 13% מזומן 17% קרנות נאמנות 27%</t>
  </si>
  <si>
    <t>מניות 20% נכסים אחרים 88%</t>
  </si>
  <si>
    <t>אג"ח ממשלת ישראל 10% אג" קונצרני 51% מזומן 22% קרנות נאמנות 18%</t>
  </si>
  <si>
    <t xml:space="preserve"> אג"ח עם מניות 25% סחיר</t>
  </si>
  <si>
    <t>עוקב מדדים-גמיש</t>
  </si>
  <si>
    <t>אג"ח קונתרני 43% מניות 38% מזומן 14%</t>
  </si>
  <si>
    <t>אג"ח קונצרני 6% מניות 19% מזומן 75%</t>
  </si>
  <si>
    <t xml:space="preserve">אג"ח ממשלת ישראל 49% מניות 24% מזומן 29% </t>
  </si>
  <si>
    <t xml:space="preserve">אג"ח קונצרני 55% מזומן 43% </t>
  </si>
  <si>
    <t>ילין לפידות</t>
  </si>
  <si>
    <t>אג"ח ממשלת ישראל 452% אג"ח קונתרני 26% מניות 9% מזומן 8%</t>
  </si>
  <si>
    <t>אג"ח ממשלת ישראל 43% אג"ח קונתרני 37% מזומן 9%</t>
  </si>
  <si>
    <t>שימוש באג"חים של ממשלות זרות</t>
  </si>
  <si>
    <t xml:space="preserve">אג"ח ממשלת ישראל 86% אג"ח קונצרני 9% </t>
  </si>
  <si>
    <t>מניות 55% אג"ח ממשלת ישראל 10% אג"ח קונצרני 29%</t>
  </si>
  <si>
    <t>אג"ח ממשלת ישראל 18% אג"ח קונתרני 66% מניות 3% מזומן 13%</t>
  </si>
  <si>
    <t>אג"ח ממשלת ישראל 45% אג"ח קונתרני 39% מזומן 7%</t>
  </si>
  <si>
    <t>אג"ח ממשלת ישראל 50% אג"ח 'קונצרני 30% מניות 6%</t>
  </si>
  <si>
    <t>אג"ח ממשלת ישראל 80% אג"ח קונצרני 10% מזומן 10%</t>
  </si>
  <si>
    <t>אג"ח ממשלת ישראל 17% אג"ח קונתרני 66% מניות 3% מזומן 13%</t>
  </si>
  <si>
    <t>אג"ח ממשלת ישראל 47% אג"ח קונצרני 30% מניות 8% מזומן 7%</t>
  </si>
  <si>
    <t>אג"ח ממשלת ישראל 47% אג"ח קונצרני 35% מזומן 6%</t>
  </si>
  <si>
    <t>אג"ח עד 15% במניות</t>
  </si>
  <si>
    <t>אנליסט</t>
  </si>
  <si>
    <t xml:space="preserve">אג"ח ממשלת ישראל 83% מזומן 12% </t>
  </si>
  <si>
    <t xml:space="preserve">אג"ח ממשלת ישראל 48% אג"ח קונצרני 43% מזומן 8% </t>
  </si>
  <si>
    <t>גמל ישראל</t>
  </si>
  <si>
    <t>לבני 50 ומטה</t>
  </si>
  <si>
    <t xml:space="preserve">אג"ח ממשלת ישראל 45% מניות 44% מזומן 11% </t>
  </si>
  <si>
    <t>גמל מניות חו"ל</t>
  </si>
  <si>
    <t>אג"ח ממשלת ישראל 44% אג"ח קונצרני 19% מניות 28% מזומן 10%</t>
  </si>
  <si>
    <t>גמל  חו"ל</t>
  </si>
  <si>
    <t>אג"ח ממשלת ישראל 72% אג"ח קונתרני 19% מזומן 10</t>
  </si>
  <si>
    <t>אג"ח ממשלת ישראל 23% אג"ח קונתרני 22% מניות 41% מזומן 13%</t>
  </si>
  <si>
    <t>אג"ח ממשלת ישראל 42% אג"ח קונצרני 34% מניות 15% מזומן 9%</t>
  </si>
  <si>
    <t xml:space="preserve"> השתלמות חו"ל</t>
  </si>
  <si>
    <t>אג"ח ממשלת ישראל 42% אג"ח קונצרני 19% מניות 26% מזומן 13%</t>
  </si>
  <si>
    <t>אג"ח ממשלת ישראל 47% אג"ח קונתרני 45% מזומן 7%</t>
  </si>
  <si>
    <t>גמל להשקעה חו"ל</t>
  </si>
  <si>
    <t>אג"ח ממשלת ישראל 43% אג"ח קונתרני 21% מניות 28% מזומן 10%</t>
  </si>
  <si>
    <t>אג"ח ממשלת ישראל 31% מניות 64% מזומן 6%</t>
  </si>
  <si>
    <t>הפניקס</t>
  </si>
  <si>
    <t>פאסיבי לבני 50 ומטה</t>
  </si>
  <si>
    <t>שינוי במדיניות המסלול (ניהול אקטיבי)</t>
  </si>
  <si>
    <t>אגח ממשלת ישראל 6% אגח קונצרני 10% מניות 35% הלוואות 8% נכסים אחרים 18% מזומן 20%</t>
  </si>
  <si>
    <t>פאסיבי לבני 50-60</t>
  </si>
  <si>
    <t>לבני 50-60</t>
  </si>
  <si>
    <t>אגח ממשלת ישראל 13% אגח קונצרני 7% מניות 28% הלוואות 15% נכסים אחרים 17% מזומן 18%</t>
  </si>
  <si>
    <t>פאסיבי לבני 60 ומעלה</t>
  </si>
  <si>
    <t>אגח ממשלת ישראל 24% אגח קונצרני 21% מניות 16% הלוואות 9.5% נכסים אחרים 17.5% מזומן 10%</t>
  </si>
  <si>
    <t>אגח ממשלת ישראל 75% אגח קונצרני סחיר 20% מזומן 5%</t>
  </si>
  <si>
    <t>אגח ישראל 34% אגח קונצרני סחיר 47% הלוואות 7% נכסים לא סחירים 4% מזומן 4%</t>
  </si>
  <si>
    <t xml:space="preserve">מניות 30% אג"ח קונצרני 34% מזומן 19% אג"ח ממשלתי 15% </t>
  </si>
  <si>
    <t>אגח קונצרני ותעודות סל אגח 82% קרנות נאמנות 8% מזומן 7% נכסים אחרים 5%</t>
  </si>
  <si>
    <t xml:space="preserve">מניות 39% אגח 2% מזומן 57% </t>
  </si>
  <si>
    <t>גמל חו"ל</t>
  </si>
  <si>
    <t>ייתכן שינוי מדיניות  ברמות החשיפה</t>
  </si>
  <si>
    <t>אגח ממשלת ישראל 8%, אגח קונצרני סחיר 32% מניות 14% מזומן 46%</t>
  </si>
  <si>
    <t>מניות ישראל - מניות 92% מזומן 9%</t>
  </si>
  <si>
    <t>מניות  8% אג"ח ממשלת ישראל 22% אג"ח קונצרני 33% מזומן 6% נכסים אחרים 16%</t>
  </si>
  <si>
    <t>מניות 66% מזומן 22% אגח ממשלתי 12%</t>
  </si>
  <si>
    <t>אג"ח חו"ל</t>
  </si>
  <si>
    <t>אג"ח קונצרני 80% מזומן 10% קרנות נאמנות 6% נכסים אחרים 5%</t>
  </si>
  <si>
    <t>מניות חו"ל</t>
  </si>
  <si>
    <t>פאסיבי מדד אג"ח חו"ל</t>
  </si>
  <si>
    <t>כלל</t>
  </si>
  <si>
    <t>תמר לבני 60 ומעלה</t>
  </si>
  <si>
    <t>אג"ח ממשלת ישראל 22% אג"ח קונתרני 26% מניות 18% הלוואות 9% נכסים אחרים 17%</t>
  </si>
  <si>
    <t>שקלי</t>
  </si>
  <si>
    <t>שינוי בתמהיל אגרות החוב</t>
  </si>
  <si>
    <t>אג"ח ישראל 27% אג"ח קונצרני 35% הלוואות 13% נכסים אחרים 16% קרנות נאמנות 4%</t>
  </si>
  <si>
    <t>צמוד מדד</t>
  </si>
  <si>
    <t xml:space="preserve">אג"ח ממשלת ישראל 23% אג"ח קונצרני 70% </t>
  </si>
  <si>
    <t>אג"ח קונצרני 44% מניות 18% מזומן 36%</t>
  </si>
  <si>
    <t>אג"ח ממשלת ישראל 32% אג" ח קונצרני 46% נכסים אחרים 6% קרנות נאמנות 4%</t>
  </si>
  <si>
    <t>אג"ח ממשלת ישראל 22% אג"ח קונצרני 43% מניות 14% נכסים אחרים 7%</t>
  </si>
  <si>
    <t>פאסיבי-מדדי מניות</t>
  </si>
  <si>
    <t>מניות 43% מזומן 53%</t>
  </si>
  <si>
    <t>אג"ח ממשלת ישראל 22% אג"ח קונצרני 46% מניות 14% קרנות נאמנות 6% נכסים אחרים 6%</t>
  </si>
  <si>
    <t>אג"ח ממשלת ישראל 35% אג"ח קונצרני 57% קרן נאמנות 4%</t>
  </si>
  <si>
    <t>אג"ח קונצרני 45% מניות 18% מזומן 36%</t>
  </si>
  <si>
    <t>אג"ח קונצרני 45% מניות 18% מזומן 37%</t>
  </si>
  <si>
    <t>אג"ח ממשלת ישראל 19% אג"ח קונצרני 26% מניות 17% נכסים אחרים 20%</t>
  </si>
  <si>
    <t>אג"ח ממשלת ישראל 27% אג"ח קונצרני 35% הלוואות 13% נכסים אחרים 16%</t>
  </si>
  <si>
    <t>מניות 43% מזומן 59%</t>
  </si>
  <si>
    <t>מגדל</t>
  </si>
  <si>
    <t>אג"ח ממשלת ישראל 30% אג"ח קונצרני 41% הלוואות 15% נכסים אחרים 5% מזומן 5%</t>
  </si>
  <si>
    <t xml:space="preserve">אג"ח ישראל 89% אג"ח קונצרני 8% </t>
  </si>
  <si>
    <t>אג"ח קונצרני 49% מניות 47% מזומן 5%</t>
  </si>
  <si>
    <t>מניות 41% מזומן 55% נכסים אחרים 4%</t>
  </si>
  <si>
    <t>אג"ח ממשלת ישראל 89% אג"ח קונצרני 8% מזומן 3%</t>
  </si>
  <si>
    <t>מניות 45% מזומן 53% נכסים אחרים 4%</t>
  </si>
  <si>
    <t>אג"ח קונתרני 49% מניות 47% מזומן 4%</t>
  </si>
  <si>
    <t>אג"ח ממשלת ישראל 24% אג"ח קונצרני 29% מניות 16% מזומן 10% נכסים אחרים 5%</t>
  </si>
  <si>
    <t>מניות 44% מזומן 52% נכסים אחרים 5%</t>
  </si>
  <si>
    <t>אג"ח קונצרני 49% מניות 47% מזומן 4%</t>
  </si>
  <si>
    <t xml:space="preserve">אג"ח ממשלת ישראל 26% אג"ח קונצרני 50% מניות 23% </t>
  </si>
  <si>
    <t>מניות 44% מזומן 56%</t>
  </si>
  <si>
    <t>fund_id</t>
  </si>
  <si>
    <t>company_name</t>
  </si>
  <si>
    <t>Column2</t>
  </si>
  <si>
    <t xml:space="preserve"> מסלול בסיסי למקבלי קצבה</t>
  </si>
  <si>
    <t>שם החברה</t>
  </si>
  <si>
    <t>מספר הקרן</t>
  </si>
  <si>
    <t>שם הקרן</t>
  </si>
  <si>
    <t>מיטב גמל ופנסיה בע"מ דמי ניהול - הפקדות 1.39% דמי ניהול - נכסים 0.1% עודף גירעון אקטוארי אחרון 0.29% שנת עודף גירעון אקט</t>
  </si>
  <si>
    <t>מנורה מבטחים פנסיה וגמל בע"מ דמי ניהול - הפקדות 1.05% דמי ניהול - נכסים 0.34% עודף גירעון אקטוארי אחרון 0.48% שנת עודף ג</t>
  </si>
  <si>
    <t>כלל פנסיה וגמל בע"מ דמי ניהול - הפקדות 1.59% דמי ניהול - נכסים 0.16% עודף גירעון אקטוארי אחרון -0.03% שנת עודף גירעון אק</t>
  </si>
  <si>
    <t>מנורה מבטחים פנסיה וגמל בע"מ דמי ניהול - הפקדות 1.78% דמי ניהול - נכסים 0.16% עודף גירעון אקטוארי אחרון -0.1% שנת עודף ג</t>
  </si>
  <si>
    <t>מגדל מקפת קרנות פנסיה וקופות גמל בע"מ דמי ניהול - הפקדות 1.68% דמי ניהול - נכסים 0.17% עודף גירעון אקטוארי אחרון 0.15% ש</t>
  </si>
  <si>
    <t>מיטב גמל ופנסיה בע"מ דמי ניהול - הפקדות 1.16% דמי ניהול - נכסים 0.2% עודף גירעון אקטוארי אחרון 0.38% שנת עודף גירעון אקט</t>
  </si>
  <si>
    <t>מגדל מקפת קרנות פנסיה וקופות גמל בע"מ דמי ניהול - הפקדות 0.89% דמי ניהול - נכסים 0.31% עודף גירעון אקטוארי אחרון 0.33% ש</t>
  </si>
  <si>
    <t>הראל פנסיה וגמל בע"מ דמי ניהול - הפקדות 1.12% דמי ניהול - נכסים 0.21% עודף גירעון אקטוארי אחרון 0.39% שנת עודף גירעון אק</t>
  </si>
  <si>
    <t>הראל פנסיה וגמל בע"מ דמי ניהול - הפקדות 1.59% דמי ניהול - נכסים 0.17% עודף גירעון אקטוארי אחרון 0% שנת עודף גירעון אקטוא</t>
  </si>
  <si>
    <t>כלל פנסיה וגמל בע"מ דמי ניהול - הפקדות 0.91% דמי ניהול - נכסים 0.27% עודף גירעון אקטוארי אחרון 0.89% שנת עודף גירעון אקט</t>
  </si>
  <si>
    <t>הפניקס פנסיה וגמל בע"מ דמי ניהול - הפקדות 1.6% דמי ניהול - נכסים 0.16% עודף גירעון אקטוארי אחרון 0% שנת עודף גירעון אקטו</t>
  </si>
  <si>
    <t>אלטשולר שחם גמל ופנסיה בע"מ דמי ניהול - הפקדות 1.37% דמי ניהול - נכסים 0.13% עודף גירעון אקטוארי אחרון 0.27% שנת עודף גי</t>
  </si>
  <si>
    <t>הפניקס פנסיה וגמל בע"מ דמי ניהול - הפקדות 1.33% דמי ניהול - נכסים 0.16% עודף גירעון אקטוארי אחרון 0.49% שנת עודף גירעון</t>
  </si>
  <si>
    <t>אלטשולר שחם גמל ופנסיה בע"מ דמי ניהול - הפקדות 1.43% דמי ניהול - נכסים 0.2% עודף גירעון אקטוארי אחרון 0.61% שנת עודף גיר</t>
  </si>
  <si>
    <t>מור גמל ופנסיה בע"מ דמי ניהול - הפקדות 1% דמי ניהול - נכסים 0.22% עודף גירעון אקטוארי אחרון 0.17% שנת עודף גירעון אקטואר</t>
  </si>
  <si>
    <t>מור גמל ופנסיה בע"מ דמי ניהול - הפקדות 1% דמי ניהול - נכסים 0.22% עודף גירעון אקטוארי אחרון 0.92% שנת עודף גירעון אקטואר</t>
  </si>
  <si>
    <t>אינפיניטי השתלמות, גמל ופנסיה בע"מ דמי ניהול - הפקדות 1% דמי ניהול - נכסים 0.19% עודף גירעון אקטוארי אחרון 0.57% שנת עוד</t>
  </si>
  <si>
    <t>אינפיניטי השתלמות, גמל ופנסיה בע"מ דמי ניהול - הפקדות 1% דמי ניהול - נכסים 0.18% עודף גירעון אקטוארי אחרון 0.67% שנת עוד</t>
  </si>
  <si>
    <t>אינפיניטי השתלמות, גמל ופנסיה בע"מ דמי ניהול - הפקדות דמי ניהול - נכסים עודף גירעון אקטוארי אחרון שנת עודף גירעון אקטואר</t>
  </si>
  <si>
    <t>כלל פנסיה וגמל בע"מ דמי ניהול - הפקדות דמי ניהול - נכסים עודף גירעון אקטוארי אחרון 0.89% שנת עודף גירעון אקטוארי אחרון 2</t>
  </si>
  <si>
    <t>כלל פנסיה וגמל בע"מ דמי ניהול - הפקדות דמי ניהול - נכסים עודף גירעון אקטוארי אחרון -0.03% שנת עודף גירעון אקטוארי אחרון</t>
  </si>
  <si>
    <t>הפניקס פנסיה וגמל בע"מ דמי ניהול - הפקדות דמי ניהול - נכסים עודף גירעון אקטוארי אחרון 0% שנת עודף גירעון אקטוארי אחרון 2</t>
  </si>
  <si>
    <t>הפניקס פנסיה וגמל בע"מ דמי ניהול - הפקדות דמי ניהול - נכסים עודף גירעון אקטוארי אחרון 0.49% שנת עודף גירעון אקטוארי אחרו</t>
  </si>
  <si>
    <t>מור גמל ופנסיה בע"מ דמי ניהול - הפקדות דמי ניהול - נכסים עודף גירעון אקטוארי אחרון 0.07% שנת עודף גירעון אקטוארי אחרון 2</t>
  </si>
  <si>
    <t>מור גמל ופנסיה בע"מ דמי ניהול - הפקדות דמי ניהול - נכסים עודף גירעון אקטוארי אחרון 0.45% שנת עודף גירעון אקטוארי אחרון 2</t>
  </si>
  <si>
    <t>הראל פנסיה וגמל בע"מ דמי ניהול - הפקדות דמי ניהול - נכסים עודף גירעון אקטוארי אחרון 0.06% שנת עודף גירעון אקטוארי אחרון</t>
  </si>
  <si>
    <t>הראל פנסיה וגמל בע"מ דמי ניהול - הפקדות דמי ניהול - נכסים עודף גירעון אקטוארי אחרון 0.3% שנת עודף גירעון אקטוארי אחרון 2</t>
  </si>
  <si>
    <t>אלטשולר שחם גמל ופנסיה בע"מ דמי ניהול - הפקדות דמי ניהול - נכסים עודף גירעון אקטוארי אחרון 0.39% שנת עודף גירעון אקטוארי</t>
  </si>
  <si>
    <t>אלטשולר שחם גמל ופנסיה בע"מ דמי ניהול - הפקדות דמי ניהול - נכסים עודף גירעון אקטוארי אחרון 0.16% שנת עודף גירעון אקטוארי</t>
  </si>
  <si>
    <t>מנורה מבטחים פנסיה וגמל בע"מ דמי ניהול - הפקדות דמי ניהול - נכסים עודף גירעון אקטוארי אחרון -0.09% שנת עודף גירעון אקטוא</t>
  </si>
  <si>
    <t>מיטב גמל ופנסיה בע"מ דמי ניהול - הפקדות דמי ניהול - נכסים עודף גירעון אקטוארי אחרון 0.17% שנת עודף גירעון אקטוארי אחרון</t>
  </si>
  <si>
    <t>מיטב גמל ופנסיה בע"מ דמי ניהול - הפקדות דמי ניהול - נכסים עודף גירעון אקטוארי אחרון 0.29% שנת עודף גירעון אקטוארי אחרון</t>
  </si>
  <si>
    <t>כלל פנסיה וגמל בע"מ דמי ניהול - הפקדות דמי ניהול - נכסים עודף גירעון אקטוארי אחרון שנת עודף גירעון אקטוארי אחרון יתרות ה</t>
  </si>
  <si>
    <t xml:space="preserve"> מיטב פנסיה מקיפה עוקב מדדי מניות</t>
  </si>
  <si>
    <t xml:space="preserve"> מנורה מבטחים משלימה - יעד לפרישה 2025</t>
  </si>
  <si>
    <t xml:space="preserve"> מנורה מבטחים משלימה - יעד לפרישה 2030</t>
  </si>
  <si>
    <t xml:space="preserve"> מנורה מבטחים משלימה - יעד לפרישה 2035</t>
  </si>
  <si>
    <t xml:space="preserve"> מנורה מבטחים משלימה - יעד לפרישה 2040</t>
  </si>
  <si>
    <t xml:space="preserve"> מנורה מבטחים משלימה - יעד לפרישה 2045</t>
  </si>
  <si>
    <t xml:space="preserve"> מנורה מבטחים משלימה -יעד לפרישה 2050</t>
  </si>
  <si>
    <t xml:space="preserve"> מנורה מבטחים משלימה - יעד לפרישה 2055</t>
  </si>
  <si>
    <t xml:space="preserve"> מנורה מבטחים משלימה - יעד לפרישה 2060</t>
  </si>
  <si>
    <t xml:space="preserve"> כלל פנסיה כללי</t>
  </si>
  <si>
    <t xml:space="preserve"> כלל פנסיה הלכה</t>
  </si>
  <si>
    <t xml:space="preserve"> מנורה מבטחים פנסיה - כללי</t>
  </si>
  <si>
    <t xml:space="preserve"> מנורה מבטחים פנסיה - מסלול יעד לפרישה 2025</t>
  </si>
  <si>
    <t xml:space="preserve"> מנורה מבטחים פנסיה - מסלול יעד לפרישה 2030</t>
  </si>
  <si>
    <t xml:space="preserve"> מנורה מבטחים פנסיה - מסלול יעד לפרישה 2035</t>
  </si>
  <si>
    <t xml:space="preserve"> מנורה מבטחים פנסיה - מסלול יעד לפרישה 2040</t>
  </si>
  <si>
    <t xml:space="preserve"> מנורה מבטחים פנסיה - מסלול יעד לפרישה 2045</t>
  </si>
  <si>
    <t xml:space="preserve"> מנורה מבטחים פנסיה - מסלול מניות</t>
  </si>
  <si>
    <t xml:space="preserve"> מגדל מקפת אישית כללי</t>
  </si>
  <si>
    <t xml:space="preserve"> מיטב פנסיה מקיפה אשראי ואג"ח</t>
  </si>
  <si>
    <t xml:space="preserve"> מיטב פנסיה מקיפה מניות</t>
  </si>
  <si>
    <t xml:space="preserve"> מיטב פנסיה כללית אשראי ואג"ח</t>
  </si>
  <si>
    <t xml:space="preserve"> מיטב פנסיה כללית מניות</t>
  </si>
  <si>
    <t xml:space="preserve"> מגדל מקפת אישית הלכה</t>
  </si>
  <si>
    <t xml:space="preserve"> מגדל מקפת אישית מניות</t>
  </si>
  <si>
    <t xml:space="preserve"> מגדל מקפת אישית כספי (שקלי)</t>
  </si>
  <si>
    <t xml:space="preserve"> מגדל מקפת אישית אשראי ואג"ח</t>
  </si>
  <si>
    <t xml:space="preserve"> מגדל מקפת משלימה כללי</t>
  </si>
  <si>
    <t xml:space="preserve"> מגדל מקפת משלימה מניות</t>
  </si>
  <si>
    <t xml:space="preserve"> מגדל מקפת משלימה כספי (שקלי)</t>
  </si>
  <si>
    <t xml:space="preserve"> מגדל מקפת משלימה אשראי ואג"ח</t>
  </si>
  <si>
    <t xml:space="preserve"> מגדל מקפת משלימה הלכה</t>
  </si>
  <si>
    <t xml:space="preserve"> מיטב פנסיה מקיפה לבני 50 ומטה</t>
  </si>
  <si>
    <t xml:space="preserve"> מיטב פנסיה מקיפה הלכה</t>
  </si>
  <si>
    <t xml:space="preserve"> מיטב פנסיה מקיפה מקבלי קצבה קיימים</t>
  </si>
  <si>
    <t xml:space="preserve"> מיטב פנסיה כללית לבני 50 ומטה</t>
  </si>
  <si>
    <t xml:space="preserve"> מיטב פנסיה כללית הלכה</t>
  </si>
  <si>
    <t xml:space="preserve"> מיטב פנסיה כללית מקבלי קצבה קיימים</t>
  </si>
  <si>
    <t xml:space="preserve"> הראל פנסיה כללית - כללי</t>
  </si>
  <si>
    <t xml:space="preserve"> הראל פנסיה - גילעד כללי</t>
  </si>
  <si>
    <t xml:space="preserve"> הראל פנסיה - הלכה</t>
  </si>
  <si>
    <t xml:space="preserve"> הראל פנסיה - אשראי ואג"ח</t>
  </si>
  <si>
    <t xml:space="preserve"> הראל פנסיה - מניות</t>
  </si>
  <si>
    <t xml:space="preserve"> כלל פנסיה משלימה - כללי</t>
  </si>
  <si>
    <t xml:space="preserve"> הראל פנסיה - מנוף כללי</t>
  </si>
  <si>
    <t xml:space="preserve"> מנורה מבטחים פנסיה - מסלול הלכה</t>
  </si>
  <si>
    <t xml:space="preserve"> מנורה מבטחים פנסיה - מסלול יעד לפרישה 2050</t>
  </si>
  <si>
    <t xml:space="preserve"> מנורה מבטחים פנסיה - מסלול יעד לפרישה 2055</t>
  </si>
  <si>
    <t xml:space="preserve"> הפניקס פנסיה מקיפה - מניות</t>
  </si>
  <si>
    <t xml:space="preserve"> הפניקס פנסיה מקיפה אשראי ואג"ח</t>
  </si>
  <si>
    <t xml:space="preserve"> הפניקס פנסיה מקיפה -כספי (שקלי)</t>
  </si>
  <si>
    <t xml:space="preserve"> אלטשולר שחם פנסיה מקיפה למקבלי קצבה קיימים</t>
  </si>
  <si>
    <t xml:space="preserve"> הפניקס פנסיה מקיפה - מסלול מקבלי קצבה קיימים</t>
  </si>
  <si>
    <t xml:space="preserve"> הפניקס פנסיה כללית - מסלול מקבלי קצבה קיימים</t>
  </si>
  <si>
    <t xml:space="preserve"> הראל פנסיה - מקבלי קצבה קיימים</t>
  </si>
  <si>
    <t xml:space="preserve"> הראל פנסיה כללית - מקבלי קצבה קיימים</t>
  </si>
  <si>
    <t xml:space="preserve"> כלל פנסיה למקבלי קצבה קיימים</t>
  </si>
  <si>
    <t xml:space="preserve"> כלל פנסיה משלימה למקבלי קצבה קיימים</t>
  </si>
  <si>
    <t xml:space="preserve"> מגדל מקפת אישית למקבלי קצבה קיימים</t>
  </si>
  <si>
    <t xml:space="preserve"> מגדל מקפת משלימה למקבלי קצבה קיימים</t>
  </si>
  <si>
    <t xml:space="preserve"> מנורה מבטחים פנסיה מקבלי קצבה קיימים</t>
  </si>
  <si>
    <t xml:space="preserve"> מנורה מבטחים משלימה - מקבלי קצבה קיימים</t>
  </si>
  <si>
    <t xml:space="preserve"> הפניקס פנסיה משלימה - מסלול לבני 50 ומטה</t>
  </si>
  <si>
    <t xml:space="preserve"> הפניקס פנסיה משלימה - מסלול לבני 50 עד 60</t>
  </si>
  <si>
    <t xml:space="preserve"> הפניקס פנסיה משלימה - מסלול לבני 60 ומעלה</t>
  </si>
  <si>
    <t xml:space="preserve"> הפניקס פנסיה משלימה - מניות</t>
  </si>
  <si>
    <t xml:space="preserve"> הפניקס פנסיה משלימה - אשראי ואג"ח</t>
  </si>
  <si>
    <t xml:space="preserve"> הפניקס פנסיה משלימה - כספי (שקלי)</t>
  </si>
  <si>
    <t xml:space="preserve"> מנורה מבטחים פנסיה קצבה לזכאים קיימים</t>
  </si>
  <si>
    <t xml:space="preserve"> אלטשולר שחם פנסיה כללית למקבלי קצבה קיימים</t>
  </si>
  <si>
    <t xml:space="preserve"> הראל פנסיה - קצבה לזכאים קיימים</t>
  </si>
  <si>
    <t xml:space="preserve"> מגדל מקפת אישית קצבה לזכאים קיימים</t>
  </si>
  <si>
    <t xml:space="preserve"> מגדל מקפת אישית הלכה למקבלי קצבה קיימים</t>
  </si>
  <si>
    <t xml:space="preserve"> מגדל מקפת משלימה הלכה למקבלי קצבה</t>
  </si>
  <si>
    <t xml:space="preserve"> מיטב פנסיה מקיפה קצבה לזכאים קיימים</t>
  </si>
  <si>
    <t xml:space="preserve"> מגדל מקפת אישית לבני 50 ומטה</t>
  </si>
  <si>
    <t xml:space="preserve"> מגדל מקפת אישית לבני 50 עד 60</t>
  </si>
  <si>
    <t xml:space="preserve"> מגדל מקפת אישית לבני 60 ומעלה</t>
  </si>
  <si>
    <t xml:space="preserve"> הראל פנסיה- הלכה למקבלי קצבה קיימים</t>
  </si>
  <si>
    <t xml:space="preserve"> מנורה מבטחים פנסיה - מסלול יעד לפרישה 2060</t>
  </si>
  <si>
    <t xml:space="preserve"> הראל פנסיה - כספי (שקלי)</t>
  </si>
  <si>
    <t xml:space="preserve"> מגדל מקפת משלימה לבני 50 ומטה</t>
  </si>
  <si>
    <t xml:space="preserve"> מגדל מקפת משלימה לבני 50 עד 60</t>
  </si>
  <si>
    <t xml:space="preserve"> מגדל מקפת משלימה לבני 60 ומעלה</t>
  </si>
  <si>
    <t xml:space="preserve"> כלל פנסיה משלימה לבני 50 ומטה</t>
  </si>
  <si>
    <t xml:space="preserve"> כלל פנסיה משלימה לבני 50 עד 60</t>
  </si>
  <si>
    <t xml:space="preserve"> כלל פנסיה משלימה לבני 60 ומעלה</t>
  </si>
  <si>
    <t xml:space="preserve"> כלל פנסיה מניות</t>
  </si>
  <si>
    <t xml:space="preserve"> כלל פנסיה אשראי ואג"ח</t>
  </si>
  <si>
    <t xml:space="preserve"> כלל פנסיה קצבה לזכאים קיימים</t>
  </si>
  <si>
    <t xml:space="preserve"> כלל פנסיה מסלול הלכה למקבלי קצבה קיימים</t>
  </si>
  <si>
    <t xml:space="preserve"> כלל פנסיה לבני 50 ומטה</t>
  </si>
  <si>
    <t xml:space="preserve"> כלל פנסיה לבני 50-60</t>
  </si>
  <si>
    <t xml:space="preserve"> כלל פנסיה לבני 60 ומעלה</t>
  </si>
  <si>
    <t xml:space="preserve"> אלטשולר שחם פנסיה מקיפה מסלול לבני 50 ומטה</t>
  </si>
  <si>
    <t xml:space="preserve"> אלטשולר שחם פנסיה מקיפה מסלול לבני 50-60</t>
  </si>
  <si>
    <t xml:space="preserve"> אלטשולר שחם פנסיה מקיפה מסלול לבני 60 ומעלה</t>
  </si>
  <si>
    <t xml:space="preserve"> אלטשולר שחם פנסיה מקיפה הלכה</t>
  </si>
  <si>
    <t xml:space="preserve"> אלטשולר שחם פנסיה כללית מסלול לבני 50 ומטה</t>
  </si>
  <si>
    <t xml:space="preserve"> אלטשולר שחם פנסיה כללית מסלול לבני 50 עד 60</t>
  </si>
  <si>
    <t xml:space="preserve"> אלטשולר שחם פנסיה כללית מסלול לבני 60 ומעלה</t>
  </si>
  <si>
    <t xml:space="preserve"> הראל פנסיה - גילאי 50 ומטה</t>
  </si>
  <si>
    <t xml:space="preserve"> הראל פנסיה - גילאי 50 עד 60</t>
  </si>
  <si>
    <t xml:space="preserve"> הראל פנסיה - גילאי 60 ומעלה</t>
  </si>
  <si>
    <t xml:space="preserve"> הראל פנסיה כללית - גילאי 60 ומעלה</t>
  </si>
  <si>
    <t xml:space="preserve"> הראל פנסיה כללית - גילאי 50 עד 60</t>
  </si>
  <si>
    <t xml:space="preserve"> הראל פנסיה כללית - גילאי 50 ומטה</t>
  </si>
  <si>
    <t xml:space="preserve"> מיטב פנסיה מקיפה לבני 50 עד 60</t>
  </si>
  <si>
    <t xml:space="preserve"> מיטב פנסיה מקיפה לבני 60 ומעלה</t>
  </si>
  <si>
    <t xml:space="preserve"> מיטב פנסיה כללית לבני 50 עד 60</t>
  </si>
  <si>
    <t xml:space="preserve"> מיטב פנסיה כללית לבני 60 ומעלה</t>
  </si>
  <si>
    <t xml:space="preserve"> הפניקס פנסיה מקיפה - מסלול לבני 50 ומטה</t>
  </si>
  <si>
    <t xml:space="preserve"> הפניקס פנסיה מקיפה - מסלול לבני 50 עד 60</t>
  </si>
  <si>
    <t xml:space="preserve"> הפניקס פנסיה מקיפה - מסלול לבני 60 ומעלה</t>
  </si>
  <si>
    <t xml:space="preserve"> הפניקס פנסיה מקיפה -מסלול עוקב מדדי אג"ח</t>
  </si>
  <si>
    <t xml:space="preserve"> הפניקס פנסיה מקיפה - מסלול הלכה</t>
  </si>
  <si>
    <t xml:space="preserve"> מסלול קצבה לזכאים קיימים</t>
  </si>
  <si>
    <t xml:space="preserve"> הראל פנסיה - בסיסי למקבלי קצבה</t>
  </si>
  <si>
    <t xml:space="preserve"> הראל פנסיה - הלכה למקבלי קצבה</t>
  </si>
  <si>
    <t xml:space="preserve"> הפניקס פנסיה מקיפה - מסלול בסיסי למקבלי קצבה</t>
  </si>
  <si>
    <t xml:space="preserve"> הפניקס פנסיה משלימה - מסלול בסיסי למקבלי קצבה</t>
  </si>
  <si>
    <t xml:space="preserve"> אלטשולר שחם פנסיה מקיפה בסיסי למקבלי קצבה</t>
  </si>
  <si>
    <t xml:space="preserve"> אלטשולר שחם פנסיה כללית בסיסי למקבלי קצבה</t>
  </si>
  <si>
    <t xml:space="preserve"> הראל פנסיה כללית - בסיסי למקבלי קצבה</t>
  </si>
  <si>
    <t xml:space="preserve"> מגדל מקפת אישית בסיסי למקבלי קצבה</t>
  </si>
  <si>
    <t xml:space="preserve"> מגדל מקפת אישית הלכה למקבלי קצבה</t>
  </si>
  <si>
    <t xml:space="preserve"> מגדל מקפת אישית עוקב מדדים למקבלי קצבה</t>
  </si>
  <si>
    <t xml:space="preserve"> מגדל מקפת משלימה בסיסי למקבלי קצבה</t>
  </si>
  <si>
    <t xml:space="preserve"> מנורה מבטחים משלימה - בסיסי למקבלי קצבה</t>
  </si>
  <si>
    <t xml:space="preserve"> מנורה מבטחים פנסיה בסיסי למקבלי קצבה</t>
  </si>
  <si>
    <t xml:space="preserve"> מיטב פנסיה מקיפה בסיסי למקבלי קצבה</t>
  </si>
  <si>
    <t xml:space="preserve"> מיטב פנסיה כללית בסיסי למקבלי קצבה</t>
  </si>
  <si>
    <t xml:space="preserve"> כלל פנסיה מסלול הלכה למקבלי קצבה</t>
  </si>
  <si>
    <t xml:space="preserve"> כלל פנסיה מסלול בסיסי למקבלי קצבה</t>
  </si>
  <si>
    <t xml:space="preserve"> כלל פנסיה משלימה בסיסי למקבלי קצבה</t>
  </si>
  <si>
    <t xml:space="preserve"> אלטשולר שחם פנסיה מקיפה מניות</t>
  </si>
  <si>
    <t xml:space="preserve"> מיטב פנסיה מקיפה הלכה למקבלי קצבה</t>
  </si>
  <si>
    <t xml:space="preserve"> אלטשולר שחם פנסיה כללית מניות</t>
  </si>
  <si>
    <t xml:space="preserve"> אלטשולר שחם פנסיה כללית הלכה</t>
  </si>
  <si>
    <t xml:space="preserve"> כלל פנסיה כספי (שקלי)</t>
  </si>
  <si>
    <t xml:space="preserve"> כלל פנסיה משלימה כספי(שקלי)</t>
  </si>
  <si>
    <t xml:space="preserve"> מיטב פנסיה מקיפה עוקב מדד S&amp;P500</t>
  </si>
  <si>
    <t xml:space="preserve"> הראל פנסיה כללית מניות</t>
  </si>
  <si>
    <t xml:space="preserve"> הראל פנסיה כללית כספי (שקלי)</t>
  </si>
  <si>
    <t xml:space="preserve"> מיטב פנסיה כללית עוקב מדד S&amp;P500</t>
  </si>
  <si>
    <t xml:space="preserve"> מיטב פנסיה כללית הלכה למקבלי קצבה</t>
  </si>
  <si>
    <t xml:space="preserve"> מנורה מבטחים פנסיה יעד לפרישה 2065</t>
  </si>
  <si>
    <t xml:space="preserve"> מנורה מבטחים משלימה יעד לפרישה 2065</t>
  </si>
  <si>
    <t xml:space="preserve"> הפניקס פנסיה מקיפה עוקב מדד S&amp;P500</t>
  </si>
  <si>
    <t xml:space="preserve"> כלל פנסיה עוקב מדד s&amp;p 500</t>
  </si>
  <si>
    <t xml:space="preserve"> מנורה מבטחים פנסיה אשראי ואג"ח</t>
  </si>
  <si>
    <t xml:space="preserve"> מנורה מבטחים פנסיה עוקב מדדי מניות</t>
  </si>
  <si>
    <t xml:space="preserve"> מנורה מבטחים משלימה אשראי ואג"ח</t>
  </si>
  <si>
    <t xml:space="preserve"> מנורה מבטחים משלימה עוקב מדדי מניות</t>
  </si>
  <si>
    <t xml:space="preserve"> הראל פנסיה עוקב מדד s&amp;p 500</t>
  </si>
  <si>
    <t xml:space="preserve"> הראל פנסיה כללית עוקב מדד s&amp;p</t>
  </si>
  <si>
    <t xml:space="preserve"> הפניקס פנסיה משלימה עוקב מדד S&amp;P500</t>
  </si>
  <si>
    <t xml:space="preserve"> מגדל מקפת אישית עוקב מדד S&amp;P500</t>
  </si>
  <si>
    <t xml:space="preserve"> מגדל מקפת משלימה עוקב מדד S&amp;P500</t>
  </si>
  <si>
    <t xml:space="preserve"> הראל פנסיה כללית הלכה</t>
  </si>
  <si>
    <t xml:space="preserve"> הראל פנסיה כללית- הלכה למקבלי קצבה</t>
  </si>
  <si>
    <t xml:space="preserve"> כלל פנסיה משלימה מניות</t>
  </si>
  <si>
    <t xml:space="preserve"> אלטשולר שחם פנסיה מקיפה עוקב מדדי מניות</t>
  </si>
  <si>
    <t xml:space="preserve"> אלטשולר שחם פנסיה כללית עוקב מדדי מניות</t>
  </si>
  <si>
    <t xml:space="preserve"> מנורה מבטחים משלימה עוקב מדד S&amp;P500</t>
  </si>
  <si>
    <t xml:space="preserve"> מנורה מבטחים פנסיה עוקב מדד S&amp;P500</t>
  </si>
  <si>
    <t xml:space="preserve"> מור פנסיה מקיפה - מסלול לבני 50 ומטה</t>
  </si>
  <si>
    <t xml:space="preserve"> מור פנסיה מקיפה - מסלול לבני 50 עד 60</t>
  </si>
  <si>
    <t xml:space="preserve"> מור פנסיה מקיפה - מסלול לבני 60 ומעלה</t>
  </si>
  <si>
    <t xml:space="preserve"> מור פנסיה מקיפה - מניות</t>
  </si>
  <si>
    <t xml:space="preserve"> מור פנסיה מקיפה - אשראי ואג"ח</t>
  </si>
  <si>
    <t xml:space="preserve"> מור פנסיה מקיפה - כספי (שקלי)</t>
  </si>
  <si>
    <t xml:space="preserve"> מור פנסיה מקיפה - עוקב מדדי מניות</t>
  </si>
  <si>
    <t xml:space="preserve"> מור פנסיה מקיפה - מסלול בסיסי למקבלי קצבה</t>
  </si>
  <si>
    <t xml:space="preserve"> מור פנסיה כללית - מסלול לבני 50 ומטה</t>
  </si>
  <si>
    <t xml:space="preserve"> מור פנסיה כללית - מסלול לבני 50 עד 60</t>
  </si>
  <si>
    <t xml:space="preserve"> מור פנסיה כללית - מסלול לבני 60 ומעלה</t>
  </si>
  <si>
    <t xml:space="preserve"> מור פנסיה כללית - מניות</t>
  </si>
  <si>
    <t xml:space="preserve"> מור פנסיה כללית - אשראי ואג"ח</t>
  </si>
  <si>
    <t xml:space="preserve"> מור פנסיה כללית - עוקב מדדי מניות</t>
  </si>
  <si>
    <t xml:space="preserve"> מור פנסיה כללית - כספי (שקלי)</t>
  </si>
  <si>
    <t xml:space="preserve"> מור פנסיה כללית - מסלול בסיסי למקבלי קצבה</t>
  </si>
  <si>
    <t xml:space="preserve"> אינפיניטי מקיפה מסלול לבני 50 ומטה</t>
  </si>
  <si>
    <t xml:space="preserve"> אינפיניטי מקיפה מסלול לבני 50 עד 60</t>
  </si>
  <si>
    <t xml:space="preserve"> אינפיניטי מקיפה מסלול לבני 60 ומעלה</t>
  </si>
  <si>
    <t xml:space="preserve"> אינפיניטי מקיפה עוקב מדדי מניות</t>
  </si>
  <si>
    <t xml:space="preserve"> אינפיניטי מקיפה הלכה</t>
  </si>
  <si>
    <t xml:space="preserve"> אינפיניטי כללית מסלול לבני 50 ומטה</t>
  </si>
  <si>
    <t xml:space="preserve"> אינפיניטי כללית מסלול לבני 50 עד 60</t>
  </si>
  <si>
    <t xml:space="preserve"> אינפיניטי כללית מסלול לבני 60 ומעלה</t>
  </si>
  <si>
    <t xml:space="preserve"> אינפיניטי כללית עוקב מדדי מניות</t>
  </si>
  <si>
    <t xml:space="preserve"> אינפיניטי כללית הלכה</t>
  </si>
  <si>
    <t xml:space="preserve"> אינפיניטי מקיפה עוקב מדד S&amp;P 500</t>
  </si>
  <si>
    <t xml:space="preserve"> אינפיניטי כללית עוקב מדד S&amp;P 500</t>
  </si>
  <si>
    <t xml:space="preserve"> הפניקס פנסיה משלימה- שריעה</t>
  </si>
  <si>
    <t xml:space="preserve"> הראל פנסיה כללית עוקב מדדים גמיש</t>
  </si>
  <si>
    <t xml:space="preserve"> הראל פנסיה כללית משולב סחיר</t>
  </si>
  <si>
    <t xml:space="preserve"> הראל פנסיה כללית קיימות</t>
  </si>
  <si>
    <t xml:space="preserve"> הראל פנסיה- עוקב מדדים גמיש</t>
  </si>
  <si>
    <t xml:space="preserve"> הראל פנסיה- משולב סחיר</t>
  </si>
  <si>
    <t xml:space="preserve"> הראל פנסיה- קיימות</t>
  </si>
  <si>
    <t xml:space="preserve"> כלל פנסיה משלימה משולב סחיר</t>
  </si>
  <si>
    <t xml:space="preserve"> כלל פנסיה משולב סחיר</t>
  </si>
  <si>
    <t xml:space="preserve"> כלל פנסיה עוקב מדדים גמיש</t>
  </si>
  <si>
    <t xml:space="preserve"> כלל פנסיה משלימה עוקב מדדים גמיש</t>
  </si>
  <si>
    <t xml:space="preserve"> מגדל מקפת אישית משולב סחיר</t>
  </si>
  <si>
    <t xml:space="preserve"> מגדל מקפת אישית עוקב מדדים - גמיש</t>
  </si>
  <si>
    <t xml:space="preserve"> מגדל מקפת משלימה משולב סחיר</t>
  </si>
  <si>
    <t xml:space="preserve"> מגדל מקפת משלימה עוקב מדדים - גמיש</t>
  </si>
  <si>
    <t xml:space="preserve"> מיטב פנסיה מקיפה משולב סחיר</t>
  </si>
  <si>
    <t xml:space="preserve"> מיטב פנסיה מקיפה עוקב מדדים גמיש</t>
  </si>
  <si>
    <t xml:space="preserve"> מיטב פנסיה מקיפה קיימות</t>
  </si>
  <si>
    <t xml:space="preserve"> מיטב פנסיה כללית משולב סחיר</t>
  </si>
  <si>
    <t xml:space="preserve"> מיטב פנסיה כללית עוקב מדדים גמיש</t>
  </si>
  <si>
    <t xml:space="preserve"> מיטב פנסיה כללית קיימות</t>
  </si>
  <si>
    <t xml:space="preserve"> מנורה מבטחים פנסיה משולב סחיר</t>
  </si>
  <si>
    <t xml:space="preserve"> מנורה מבטחים פנסיה עוקב מדדים גמיש</t>
  </si>
  <si>
    <t xml:space="preserve"> הפניקס פנסיה מקיפה משולב סחיר</t>
  </si>
  <si>
    <t xml:space="preserve"> הפניקס פנסיה מקיפה עוקב מדדים גמיש</t>
  </si>
  <si>
    <t xml:space="preserve"> הפניקס פנסיה משלימה עוקב מדדים גמיש</t>
  </si>
  <si>
    <t xml:space="preserve"> הפניקס פנסיה משלימה משולב סחיר</t>
  </si>
  <si>
    <t xml:space="preserve"> אלטשולר שחם פנסיה מקיפה משולב סחיר</t>
  </si>
  <si>
    <t xml:space="preserve"> אלטשולר שחם פנסיה מקיפה עוקב מדדים גמיש</t>
  </si>
  <si>
    <t xml:space="preserve"> אלטשולר שחם פנסיה כללית משולב סחיר</t>
  </si>
  <si>
    <t xml:space="preserve"> אלטשולר שחם פנסיה כללית עוקב מדדים גמיש</t>
  </si>
  <si>
    <t xml:space="preserve"> מנורה מבטחים משלימה משולב סחיר</t>
  </si>
  <si>
    <t xml:space="preserve"> מנורה מבטחים משלימה עוקב מדדים גמיש</t>
  </si>
  <si>
    <t xml:space="preserve"> אינפיניטי פנסיה מקיפה משולב סחיר</t>
  </si>
  <si>
    <t xml:space="preserve"> אינפיניטי פנסיה מקיפה עוקב מדדים גמיש</t>
  </si>
  <si>
    <t xml:space="preserve"> אינפיניטי פנסיה כללית משולב סחיר</t>
  </si>
  <si>
    <t xml:space="preserve"> אינפיניטי פנסיה כללית עוקב מדדים גמיש</t>
  </si>
  <si>
    <t xml:space="preserve"> מור פנסיה כללית - משולב סחיר</t>
  </si>
  <si>
    <t xml:space="preserve"> מור פנסיה כללית - עוקב מדדים גמיש</t>
  </si>
  <si>
    <t xml:space="preserve"> מור פנסיה מקיפה - משולב סחיר</t>
  </si>
  <si>
    <t xml:space="preserve"> מור פנסיה מקיפה - עוקב מדדים גמיש</t>
  </si>
  <si>
    <t xml:space="preserve"> מנורה מבטחים פנסיה קיימות</t>
  </si>
  <si>
    <t xml:space="preserve"> מנורה מבטחים משלימה קיימות</t>
  </si>
  <si>
    <t xml:space="preserve"> מנורה מבטחים משלימה מניות</t>
  </si>
  <si>
    <t xml:space="preserve"> כלל פנסיה משלימה עוקב מדד s&amp;p500</t>
  </si>
  <si>
    <t xml:space="preserve"> אלטשולר שחם פנסיה מקיפה עוקב מדד S&amp;P500</t>
  </si>
  <si>
    <t xml:space="preserve"> אלטשולר שחם פנסיה כללית עוקב מדד S&amp;P 500</t>
  </si>
  <si>
    <t xml:space="preserve"> מגדל מקפת אישית עוקב מדדי מניות</t>
  </si>
  <si>
    <t xml:space="preserve"> מגדל מקפת משלימה עוקב מדדי מניות</t>
  </si>
  <si>
    <t xml:space="preserve"> הראל פנסיה עוקב מדדי מניות</t>
  </si>
  <si>
    <t xml:space="preserve"> הראל פנסיה כללית עוקב מדדי מניות</t>
  </si>
  <si>
    <t xml:space="preserve"> כלל פנסיה משלימה עוקב מדדי מניות</t>
  </si>
  <si>
    <t xml:space="preserve"> כלל פנסיה עוקב מדדי מניות</t>
  </si>
  <si>
    <t xml:space="preserve"> הפניקס פנסיה מקיפה אג"ח סחיר</t>
  </si>
  <si>
    <t xml:space="preserve"> הפניקס פנסיה מקיפה מניות סחיר</t>
  </si>
  <si>
    <t xml:space="preserve"> הפניקס פנסיה מקיפה עוקב מדדי מניות</t>
  </si>
  <si>
    <t xml:space="preserve"> הפניקס פנסיה משלימה אג"ח סחיר</t>
  </si>
  <si>
    <t xml:space="preserve"> הפניקס פנסיה משלימה מניות סחיר</t>
  </si>
  <si>
    <t xml:space="preserve"> הפניקס פנסיה משלימה עוקב מדדי אג"ח</t>
  </si>
  <si>
    <t xml:space="preserve"> הפניקס פנסיה משלימה עוקב מדדי מניות</t>
  </si>
  <si>
    <t xml:space="preserve"> הפניקס פנסיה משלימה הלכה</t>
  </si>
  <si>
    <t xml:space="preserve"> מור פנסיה מקיפה מתמחים באפיקי השקעה סחירים מניות סחיר</t>
  </si>
  <si>
    <t xml:space="preserve"> מור פנסיה מקיפה מתמחים באפיקי השקעה סחירים אג"ח סחיר</t>
  </si>
  <si>
    <t xml:space="preserve"> מור פנסיה מקיפה עוקבי מדדים עוקב מדדי אג"ח</t>
  </si>
  <si>
    <t xml:space="preserve"> מור פנסיה מקיפה עוקבי מדדים עוקב מדד s&amp;p 500</t>
  </si>
  <si>
    <t xml:space="preserve"> מור פנסיה כללית מתמחים באפיקי השקעה סחירים מניות סחיר</t>
  </si>
  <si>
    <t xml:space="preserve"> מור פנסיה כללית מתמחים באפיקי השקעה סחירים אג"ח סחיר</t>
  </si>
  <si>
    <t xml:space="preserve"> מור פנסיה כללית עוקבי מדדים עוקב מדדי אג"ח</t>
  </si>
  <si>
    <t xml:space="preserve"> מור פנסיה כללית עוקבי מדדים עוקב מדד s&amp;p 500</t>
  </si>
  <si>
    <t xml:space="preserve"> הראל פנסיה אג"ח סחיר</t>
  </si>
  <si>
    <t xml:space="preserve"> הראל פנסיה מניות סחיר</t>
  </si>
  <si>
    <t xml:space="preserve"> הראל פנסיה עוקב מדדי אג"ח</t>
  </si>
  <si>
    <t xml:space="preserve"> הראל פנסיה כללית מניות סחיר</t>
  </si>
  <si>
    <t xml:space="preserve"> הראל פנסיה כללית אג"ח סחיר</t>
  </si>
  <si>
    <t xml:space="preserve"> הראל פנסיה כללית אשראי ואג"ח</t>
  </si>
  <si>
    <t xml:space="preserve"> הראל פנסיה כללית עוקב מדדי אג"ח</t>
  </si>
  <si>
    <t xml:space="preserve"> אלטשולר שחם פנסיה כללית הלכה למקבלי קצבה</t>
  </si>
  <si>
    <t xml:space="preserve"> אלטשולר שחם פנסיה מקיפה הלכה למקבלי קצבה</t>
  </si>
  <si>
    <t xml:space="preserve"> מנורה מבטחים פנסיה מסלול אג"ח ממשלות</t>
  </si>
  <si>
    <t xml:space="preserve"> מיטב פנסיה מקיפה אג"ח סחיר</t>
  </si>
  <si>
    <t xml:space="preserve"> מיטב פנסיה מקיפה מניות סחיר</t>
  </si>
  <si>
    <t xml:space="preserve"> מיטב פנסיה כללית מניות סחיר</t>
  </si>
  <si>
    <t xml:space="preserve"> מיטב פנסיה כללית עוקב מדדי מניות</t>
  </si>
  <si>
    <t xml:space="preserve"> כלל פנסיה מניות סחיר</t>
  </si>
  <si>
    <t xml:space="preserve"> כלל פנסיה אג"ח סחיר</t>
  </si>
  <si>
    <t xml:space="preserve"> כלל פנסיה משלימה מניות סחיר</t>
  </si>
  <si>
    <t xml:space="preserve"> כלל פנסיה משלימה אג"ח סחיר</t>
  </si>
  <si>
    <t xml:space="preserve">מיטב גמל ופנסיה </t>
  </si>
  <si>
    <t xml:space="preserve">מנורה מבטחים פנסיה וגמל </t>
  </si>
  <si>
    <t xml:space="preserve">כלל פנסיה וגמל </t>
  </si>
  <si>
    <t xml:space="preserve">מגדל מקפת קרנות פנסיה וקופות גמל </t>
  </si>
  <si>
    <t xml:space="preserve">הראל פנסיה וגמל </t>
  </si>
  <si>
    <t xml:space="preserve">הפניקס פנסיה וגמל </t>
  </si>
  <si>
    <t xml:space="preserve">אלטשולר שחם גמל ופנסיה </t>
  </si>
  <si>
    <t xml:space="preserve">מור גמל ופנסיה </t>
  </si>
  <si>
    <t xml:space="preserve">אינפיניטי השתלמות, גמל ופנסיה </t>
  </si>
  <si>
    <t>ג</t>
  </si>
  <si>
    <t>קרן פנסיה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</si>
</sst>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%;\-0.0%;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D4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8" xfId="0" applyFont="1" applyBorder="1" applyAlignment="1">
      <alignment horizontal="right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9" fontId="0" fillId="0" borderId="11" xfId="1" applyFont="1" applyBorder="1" applyAlignment="1">
      <alignment horizontal="center"/>
    </xf>
    <xf numFmtId="9" fontId="0" fillId="0" borderId="5" xfId="1" applyFont="1" applyBorder="1" applyAlignment="1">
      <alignment horizontal="center"/>
    </xf>
    <xf numFmtId="0" fontId="0" fillId="0" borderId="12" xfId="0" applyBorder="1" applyAlignment="1">
      <alignment horizontal="right" wrapText="1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164" fontId="0" fillId="0" borderId="5" xfId="1" applyNumberFormat="1" applyFont="1" applyBorder="1" applyAlignment="1">
      <alignment horizontal="center"/>
    </xf>
    <xf numFmtId="9" fontId="0" fillId="0" borderId="12" xfId="1" applyFont="1" applyBorder="1" applyAlignment="1">
      <alignment horizontal="right" wrapText="1"/>
    </xf>
    <xf numFmtId="0" fontId="0" fillId="0" borderId="20" xfId="0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165" fontId="4" fillId="0" borderId="12" xfId="0" applyNumberFormat="1" applyFont="1" applyBorder="1" applyAlignment="1" applyProtection="1">
      <alignment horizontal="right" wrapText="1" readingOrder="1"/>
      <protection locked="0"/>
    </xf>
    <xf numFmtId="9" fontId="0" fillId="0" borderId="14" xfId="1" applyFont="1" applyBorder="1" applyAlignment="1">
      <alignment horizontal="center"/>
    </xf>
    <xf numFmtId="165" fontId="4" fillId="0" borderId="6" xfId="0" applyNumberFormat="1" applyFont="1" applyBorder="1" applyAlignment="1" applyProtection="1">
      <alignment horizontal="right" wrapText="1" readingOrder="1"/>
      <protection locked="0"/>
    </xf>
    <xf numFmtId="9" fontId="0" fillId="0" borderId="6" xfId="1" applyFont="1" applyBorder="1" applyAlignment="1">
      <alignment horizontal="center"/>
    </xf>
    <xf numFmtId="9" fontId="0" fillId="0" borderId="7" xfId="1" applyFont="1" applyBorder="1" applyAlignment="1">
      <alignment horizontal="center"/>
    </xf>
    <xf numFmtId="0" fontId="0" fillId="0" borderId="24" xfId="0" applyBorder="1" applyAlignment="1">
      <alignment horizontal="right" wrapText="1"/>
    </xf>
    <xf numFmtId="9" fontId="0" fillId="0" borderId="25" xfId="1" applyFont="1" applyBorder="1" applyAlignment="1">
      <alignment horizontal="center"/>
    </xf>
    <xf numFmtId="9" fontId="0" fillId="0" borderId="26" xfId="1" applyFont="1" applyBorder="1" applyAlignment="1">
      <alignment horizontal="center"/>
    </xf>
    <xf numFmtId="0" fontId="0" fillId="0" borderId="27" xfId="0" applyBorder="1" applyAlignment="1">
      <alignment horizontal="right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9" fontId="0" fillId="0" borderId="6" xfId="1" applyFont="1" applyBorder="1"/>
    <xf numFmtId="9" fontId="0" fillId="0" borderId="7" xfId="1" applyFont="1" applyBorder="1"/>
    <xf numFmtId="0" fontId="0" fillId="0" borderId="12" xfId="0" applyBorder="1" applyAlignment="1">
      <alignment horizontal="center" vertical="center"/>
    </xf>
    <xf numFmtId="9" fontId="0" fillId="0" borderId="11" xfId="1" applyFont="1" applyBorder="1"/>
    <xf numFmtId="9" fontId="0" fillId="0" borderId="5" xfId="1" applyFont="1" applyBorder="1"/>
    <xf numFmtId="164" fontId="0" fillId="0" borderId="5" xfId="1" applyNumberFormat="1" applyFont="1" applyBorder="1"/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9" fontId="0" fillId="0" borderId="15" xfId="1" applyFont="1" applyBorder="1"/>
    <xf numFmtId="9" fontId="0" fillId="0" borderId="16" xfId="1" applyFont="1" applyBorder="1"/>
    <xf numFmtId="0" fontId="0" fillId="0" borderId="29" xfId="0" applyBorder="1" applyAlignment="1">
      <alignment horizontal="right"/>
    </xf>
    <xf numFmtId="0" fontId="0" fillId="0" borderId="3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9" fontId="0" fillId="0" borderId="7" xfId="1" applyFont="1" applyFill="1" applyBorder="1"/>
    <xf numFmtId="9" fontId="0" fillId="0" borderId="25" xfId="1" applyFont="1" applyBorder="1"/>
    <xf numFmtId="9" fontId="0" fillId="0" borderId="26" xfId="1" applyFont="1" applyBorder="1"/>
    <xf numFmtId="9" fontId="0" fillId="0" borderId="26" xfId="1" applyFont="1" applyFill="1" applyBorder="1"/>
    <xf numFmtId="0" fontId="0" fillId="0" borderId="17" xfId="0" applyBorder="1" applyAlignment="1">
      <alignment horizontal="center" vertical="center" wrapText="1"/>
    </xf>
    <xf numFmtId="9" fontId="0" fillId="0" borderId="31" xfId="1" applyFont="1" applyBorder="1" applyAlignment="1">
      <alignment horizontal="center"/>
    </xf>
    <xf numFmtId="9" fontId="0" fillId="0" borderId="20" xfId="1" applyFont="1" applyBorder="1" applyAlignment="1">
      <alignment horizontal="center"/>
    </xf>
    <xf numFmtId="0" fontId="0" fillId="0" borderId="33" xfId="0" applyBorder="1" applyAlignment="1">
      <alignment horizontal="right" wrapText="1"/>
    </xf>
    <xf numFmtId="9" fontId="0" fillId="0" borderId="11" xfId="1" applyFont="1" applyFill="1" applyBorder="1" applyAlignment="1">
      <alignment horizontal="center"/>
    </xf>
    <xf numFmtId="9" fontId="0" fillId="0" borderId="5" xfId="1" applyFont="1" applyFill="1" applyBorder="1" applyAlignment="1">
      <alignment horizontal="center"/>
    </xf>
    <xf numFmtId="9" fontId="0" fillId="0" borderId="12" xfId="1" applyFont="1" applyBorder="1" applyAlignment="1">
      <alignment horizontal="right"/>
    </xf>
    <xf numFmtId="9" fontId="0" fillId="0" borderId="15" xfId="1" applyFont="1" applyFill="1" applyBorder="1" applyAlignment="1">
      <alignment horizontal="center"/>
    </xf>
    <xf numFmtId="9" fontId="0" fillId="0" borderId="16" xfId="1" applyFont="1" applyFill="1" applyBorder="1" applyAlignment="1">
      <alignment horizontal="center"/>
    </xf>
    <xf numFmtId="9" fontId="0" fillId="0" borderId="6" xfId="1" applyFont="1" applyFill="1" applyBorder="1" applyAlignment="1">
      <alignment horizontal="center"/>
    </xf>
    <xf numFmtId="9" fontId="0" fillId="0" borderId="7" xfId="1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24" xfId="1" applyFont="1" applyBorder="1" applyAlignment="1">
      <alignment horizontal="right" wrapText="1"/>
    </xf>
    <xf numFmtId="9" fontId="0" fillId="0" borderId="27" xfId="1" applyFont="1" applyBorder="1" applyAlignment="1">
      <alignment horizontal="right" wrapText="1" readingOrder="2"/>
    </xf>
    <xf numFmtId="9" fontId="0" fillId="0" borderId="27" xfId="1" applyFont="1" applyBorder="1" applyAlignment="1">
      <alignment horizontal="right" wrapText="1"/>
    </xf>
    <xf numFmtId="0" fontId="0" fillId="0" borderId="5" xfId="0" applyBorder="1" applyAlignment="1">
      <alignment horizontal="center" vertical="center" wrapText="1"/>
    </xf>
    <xf numFmtId="0" fontId="0" fillId="0" borderId="27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39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16" xfId="1" applyFont="1" applyBorder="1" applyAlignment="1">
      <alignment horizontal="right" wrapText="1"/>
    </xf>
    <xf numFmtId="9" fontId="0" fillId="0" borderId="20" xfId="1" applyFont="1" applyBorder="1" applyAlignment="1">
      <alignment horizontal="right" wrapText="1"/>
    </xf>
    <xf numFmtId="9" fontId="0" fillId="0" borderId="16" xfId="1" applyFont="1" applyBorder="1" applyAlignment="1">
      <alignment horizontal="center" vertical="center" wrapText="1"/>
    </xf>
    <xf numFmtId="9" fontId="0" fillId="0" borderId="20" xfId="1" applyFont="1" applyBorder="1" applyAlignment="1">
      <alignment horizontal="center" vertical="center" wrapText="1"/>
    </xf>
    <xf numFmtId="0" fontId="0" fillId="0" borderId="16" xfId="0" applyBorder="1" applyAlignment="1">
      <alignment horizontal="right" vertical="center" wrapText="1"/>
    </xf>
    <xf numFmtId="0" fontId="0" fillId="0" borderId="20" xfId="0" applyBorder="1" applyAlignment="1">
      <alignment horizontal="right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0" borderId="16" xfId="1" applyFont="1" applyBorder="1" applyAlignment="1">
      <alignment horizontal="center"/>
    </xf>
    <xf numFmtId="9" fontId="0" fillId="0" borderId="20" xfId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1" xfId="1" applyFont="1" applyBorder="1" applyAlignment="1">
      <alignment horizontal="right"/>
    </xf>
    <xf numFmtId="9" fontId="0" fillId="0" borderId="20" xfId="1" applyFont="1" applyBorder="1" applyAlignment="1">
      <alignment horizontal="right"/>
    </xf>
    <xf numFmtId="9" fontId="0" fillId="0" borderId="23" xfId="1" applyFont="1" applyBorder="1" applyAlignment="1">
      <alignment horizontal="right" wrapText="1"/>
    </xf>
    <xf numFmtId="9" fontId="0" fillId="0" borderId="30" xfId="1" applyFont="1" applyBorder="1" applyAlignment="1">
      <alignment horizontal="right" wrapText="1"/>
    </xf>
    <xf numFmtId="9" fontId="0" fillId="0" borderId="16" xfId="1" applyFont="1" applyBorder="1" applyAlignment="1">
      <alignment horizontal="center" vertical="center"/>
    </xf>
    <xf numFmtId="9" fontId="0" fillId="0" borderId="20" xfId="1" applyFont="1" applyBorder="1" applyAlignment="1">
      <alignment horizontal="center" vertical="center"/>
    </xf>
    <xf numFmtId="9" fontId="0" fillId="0" borderId="16" xfId="1" applyFont="1" applyBorder="1" applyAlignment="1">
      <alignment horizontal="right" vertical="center" wrapText="1"/>
    </xf>
    <xf numFmtId="9" fontId="0" fillId="0" borderId="20" xfId="1" applyFont="1" applyBorder="1" applyAlignment="1">
      <alignment horizontal="right" vertical="center" wrapText="1"/>
    </xf>
    <xf numFmtId="0" fontId="0" fillId="4" borderId="13" xfId="0" applyFill="1" applyBorder="1" applyAlignment="1">
      <alignment horizontal="center" vertical="center"/>
    </xf>
    <xf numFmtId="9" fontId="0" fillId="0" borderId="15" xfId="1" applyFont="1" applyBorder="1" applyAlignment="1">
      <alignment horizontal="center"/>
    </xf>
    <xf numFmtId="9" fontId="0" fillId="0" borderId="31" xfId="1" applyFont="1" applyBorder="1" applyAlignment="1">
      <alignment horizontal="center"/>
    </xf>
    <xf numFmtId="9" fontId="0" fillId="0" borderId="5" xfId="1" applyFont="1" applyBorder="1" applyAlignment="1">
      <alignment horizontal="center"/>
    </xf>
    <xf numFmtId="9" fontId="0" fillId="0" borderId="35" xfId="1" applyFont="1" applyBorder="1" applyAlignment="1">
      <alignment horizontal="right" wrapText="1"/>
    </xf>
    <xf numFmtId="9" fontId="0" fillId="0" borderId="36" xfId="1" applyFont="1" applyBorder="1" applyAlignment="1">
      <alignment horizontal="right" wrapText="1"/>
    </xf>
    <xf numFmtId="9" fontId="0" fillId="0" borderId="37" xfId="1" applyFont="1" applyBorder="1" applyAlignment="1">
      <alignment horizontal="right" wrapText="1"/>
    </xf>
    <xf numFmtId="0" fontId="0" fillId="4" borderId="12" xfId="0" applyFill="1" applyBorder="1" applyAlignment="1">
      <alignment horizontal="center" vertical="center"/>
    </xf>
    <xf numFmtId="9" fontId="0" fillId="0" borderId="29" xfId="1" applyFont="1" applyBorder="1" applyAlignment="1">
      <alignment horizontal="right" vertical="center" wrapText="1"/>
    </xf>
    <xf numFmtId="9" fontId="0" fillId="0" borderId="33" xfId="1" applyFont="1" applyBorder="1" applyAlignment="1">
      <alignment horizontal="right" vertical="center" wrapText="1"/>
    </xf>
    <xf numFmtId="9" fontId="0" fillId="0" borderId="15" xfId="1" applyFont="1" applyBorder="1" applyAlignment="1">
      <alignment horizontal="center" vertical="center"/>
    </xf>
    <xf numFmtId="9" fontId="0" fillId="0" borderId="31" xfId="1" applyFont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9" fontId="0" fillId="0" borderId="21" xfId="1" applyFont="1" applyBorder="1" applyAlignment="1">
      <alignment horizontal="center"/>
    </xf>
    <xf numFmtId="9" fontId="0" fillId="0" borderId="22" xfId="1" applyFont="1" applyBorder="1" applyAlignment="1">
      <alignment horizontal="center"/>
    </xf>
    <xf numFmtId="9" fontId="0" fillId="0" borderId="21" xfId="1" applyFont="1" applyBorder="1" applyAlignment="1">
      <alignment horizontal="right"/>
    </xf>
    <xf numFmtId="9" fontId="0" fillId="0" borderId="22" xfId="1" applyFont="1" applyBorder="1" applyAlignment="1">
      <alignment horizontal="right"/>
    </xf>
    <xf numFmtId="9" fontId="0" fillId="0" borderId="12" xfId="1" applyFont="1" applyBorder="1" applyAlignment="1">
      <alignment horizontal="right" wrapText="1"/>
    </xf>
    <xf numFmtId="9" fontId="0" fillId="0" borderId="11" xfId="1" applyFont="1" applyBorder="1" applyAlignment="1">
      <alignment horizontal="center"/>
    </xf>
    <xf numFmtId="9" fontId="0" fillId="0" borderId="11" xfId="1" applyFont="1" applyBorder="1" applyAlignment="1">
      <alignment horizontal="center" wrapText="1"/>
    </xf>
    <xf numFmtId="9" fontId="0" fillId="0" borderId="5" xfId="1" applyFont="1" applyBorder="1" applyAlignment="1">
      <alignment horizontal="center" wrapText="1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NumberFormat="1"/>
    <xf numFmtId="0" fontId="0" fillId="0" borderId="0" xfId="0" applyAlignment="1"/>
    <xf numFmtId="0" fontId="0" fillId="3" borderId="4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NumberFormat="1" applyAlignment="1"/>
    <xf numFmtId="0" fontId="0" fillId="8" borderId="4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10" borderId="34" xfId="0" applyFill="1" applyBorder="1" applyAlignment="1">
      <alignment vertical="center"/>
    </xf>
    <xf numFmtId="0" fontId="0" fillId="0" borderId="23" xfId="0" applyBorder="1" applyAlignment="1">
      <alignment vertical="center"/>
    </xf>
    <xf numFmtId="0" fontId="0" fillId="9" borderId="30" xfId="0" applyFill="1" applyBorder="1" applyAlignment="1">
      <alignment vertical="center"/>
    </xf>
    <xf numFmtId="0" fontId="0" fillId="0" borderId="23" xfId="0" applyBorder="1" applyAlignment="1">
      <alignment vertical="center" wrapText="1"/>
    </xf>
    <xf numFmtId="0" fontId="0" fillId="11" borderId="23" xfId="0" applyFill="1" applyBorder="1" applyAlignment="1">
      <alignment vertical="center"/>
    </xf>
    <xf numFmtId="0" fontId="0" fillId="13" borderId="38" xfId="0" applyFill="1" applyBorder="1" applyAlignment="1">
      <alignment vertical="center"/>
    </xf>
    <xf numFmtId="0" fontId="0" fillId="0" borderId="29" xfId="0" applyBorder="1" applyAlignment="1">
      <alignment vertical="center"/>
    </xf>
    <xf numFmtId="0" fontId="0" fillId="12" borderId="23" xfId="0" applyFill="1" applyBorder="1" applyAlignment="1">
      <alignment vertical="center"/>
    </xf>
  </cellXfs>
  <cellStyles count="2">
    <cellStyle name="Normal" xfId="0" builtinId="0"/>
    <cellStyle name="Percent" xfId="1" builtinId="5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70FB4E8-DA8E-49C0-8191-FA34496E29AA}" autoFormatId="16" applyNumberFormats="0" applyBorderFormats="0" applyFontFormats="0" applyPatternFormats="0" applyAlignmentFormats="0" applyWidthHeightFormats="0">
  <queryTableRefresh nextId="20" unboundColumnsRight="7">
    <queryTableFields count="9">
      <queryTableField id="1" name="fund_id" tableColumnId="1"/>
      <queryTableField id="2" name="company_name" tableColumnId="2"/>
      <queryTableField id="12" dataBound="0" tableColumnId="12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</queryTableFields>
    <queryTableDeletedFields count="9">
      <deletedField name="asset_mix"/>
      <deletedField name="raw_excerpt"/>
      <deletedField name="fund_name"/>
      <deletedField name="bonds_pct"/>
      <deletedField name="non_liquid_pct"/>
      <deletedField name="stocks_pct"/>
      <deletedField name="fx_pct"/>
      <deletedField name="abroad_pct"/>
      <deletedField name="israel_pct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26E01A8-A654-42BC-A439-9AA3B7013CF0}" autoFormatId="16" applyNumberFormats="0" applyBorderFormats="0" applyFontFormats="0" applyPatternFormats="0" applyAlignmentFormats="0" applyWidthHeightFormats="0">
  <queryTableRefresh nextId="4">
    <queryTableFields count="3">
      <queryTableField id="1" name="שם החברה" tableColumnId="1"/>
      <queryTableField id="2" name="מספר הקרן" tableColumnId="2"/>
      <queryTableField id="3" name="שם הקרן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83761A-DF44-409A-8CD0-FC8FD3697991}" name="lirot_pensia_exposure4" displayName="lirot_pensia_exposure4" ref="B1:J283" tableType="queryTable" totalsRowShown="0">
  <autoFilter ref="B1:J283" xr:uid="{2A83761A-DF44-409A-8CD0-FC8FD3697991}"/>
  <tableColumns count="9">
    <tableColumn id="1" xr3:uid="{C4BD1589-48E8-4316-AFCA-DFD4AEE8F943}" uniqueName="1" name="fund_id" queryTableFieldId="1"/>
    <tableColumn id="2" xr3:uid="{5198BEF9-C709-4F21-AE4A-2C0FC1224825}" uniqueName="2" name="company_name" queryTableFieldId="2" dataDxfId="7"/>
    <tableColumn id="12" xr3:uid="{391A9337-D91B-4C45-A6FD-2B9117685374}" uniqueName="12" name="Column2" queryTableFieldId="12" dataDxfId="6"/>
    <tableColumn id="14" xr3:uid="{67F3184B-E5ED-42A7-A89B-D7FFFA96029F}" uniqueName="14" name="חשיפה למטח" queryTableFieldId="14" dataDxfId="5"/>
    <tableColumn id="15" xr3:uid="{EB5E94F1-D971-46A6-ADDF-A52E9BDF3526}" uniqueName="15" name="חשיפה לחול" queryTableFieldId="15" dataDxfId="4"/>
    <tableColumn id="16" xr3:uid="{E66846F4-6BE4-427E-B507-65DED5AFD5D0}" uniqueName="16" name="חשיפה לישראל" queryTableFieldId="16" dataDxfId="3"/>
    <tableColumn id="17" xr3:uid="{58F44151-B712-4719-A232-9A142F862C21}" uniqueName="17" name="חשיפה מנייתית" queryTableFieldId="17" dataDxfId="2"/>
    <tableColumn id="18" xr3:uid="{EF9446F3-0016-4D86-95A8-749E2F19C7A1}" uniqueName="18" name="מנהל" queryTableFieldId="18" dataDxfId="1">
      <calculatedColumnFormula>lirot_pensia_exposure4[[#This Row],[company_name]]</calculatedColumnFormula>
    </tableColumn>
    <tableColumn id="19" xr3:uid="{208C5089-F6CF-464F-98C1-9CE6AE0275D0}" uniqueName="19" name="סוג המוצר" queryTableFieldId="19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310C4A2-B207-4903-B32D-86C4A0A34A05}" name="fund_names__2" displayName="fund_names__2" ref="A1:C283" tableType="queryTable" totalsRowShown="0">
  <autoFilter ref="A1:C283" xr:uid="{1310C4A2-B207-4903-B32D-86C4A0A34A05}"/>
  <tableColumns count="3">
    <tableColumn id="1" xr3:uid="{85D3EE40-5E35-4118-9241-DF352E1C257C}" uniqueName="1" name="שם החברה" queryTableFieldId="1" dataDxfId="9"/>
    <tableColumn id="2" xr3:uid="{E0F8058F-5C07-4FE3-99DA-8D58671054F7}" uniqueName="2" name="מספר הקרן" queryTableFieldId="2"/>
    <tableColumn id="3" xr3:uid="{D8D56FCD-5477-42DB-BF8D-D9AB3D9339E2}" uniqueName="3" name="שם הקרן" queryTableFieldId="3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63C47-5B18-44CE-8E87-44F4CFD1DA30}">
  <dimension ref="A1:N494"/>
  <sheetViews>
    <sheetView topLeftCell="F1" workbookViewId="0">
      <selection activeCell="M1" sqref="M1"/>
    </sheetView>
  </sheetViews>
  <sheetFormatPr defaultRowHeight="14.4" x14ac:dyDescent="0.3"/>
  <cols>
    <col min="1" max="1" width="19.6640625" style="83" customWidth="1"/>
    <col min="2" max="2" width="18.109375" customWidth="1"/>
    <col min="3" max="3" width="26.88671875" customWidth="1"/>
    <col min="4" max="4" width="33" bestFit="1" customWidth="1"/>
    <col min="6" max="6" width="39.77734375" customWidth="1"/>
    <col min="7" max="7" width="38" bestFit="1" customWidth="1"/>
    <col min="8" max="8" width="11.109375" style="82" bestFit="1" customWidth="1"/>
    <col min="9" max="9" width="8.88671875" style="82"/>
    <col min="10" max="10" width="12.33203125" style="82" bestFit="1" customWidth="1"/>
    <col min="11" max="11" width="12.44140625" style="82" bestFit="1" customWidth="1"/>
    <col min="12" max="12" width="10.6640625" style="82" bestFit="1" customWidth="1"/>
    <col min="13" max="13" width="20.33203125" style="82" bestFit="1" customWidth="1"/>
    <col min="14" max="14" width="38" style="82" customWidth="1"/>
  </cols>
  <sheetData>
    <row r="1" spans="1:14" ht="15" thickBot="1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</row>
    <row r="2" spans="1:14" ht="29.4" thickBot="1" x14ac:dyDescent="0.35">
      <c r="A2" s="135" t="s">
        <v>14</v>
      </c>
      <c r="B2" s="136" t="s">
        <v>15</v>
      </c>
      <c r="C2" s="7" t="s">
        <v>16</v>
      </c>
      <c r="D2" s="8" t="s">
        <v>17</v>
      </c>
      <c r="E2" s="9">
        <v>9952</v>
      </c>
      <c r="F2" s="10" t="s">
        <v>18</v>
      </c>
      <c r="G2" s="11" t="s">
        <v>19</v>
      </c>
      <c r="H2" s="12">
        <v>0.16</v>
      </c>
      <c r="I2" s="13">
        <v>0.37</v>
      </c>
      <c r="J2" s="13">
        <v>0.63</v>
      </c>
      <c r="K2" s="13">
        <v>0.24</v>
      </c>
      <c r="L2" s="13">
        <v>0.45</v>
      </c>
      <c r="M2" s="13">
        <v>0.31</v>
      </c>
      <c r="N2" s="14" t="s">
        <v>20</v>
      </c>
    </row>
    <row r="3" spans="1:14" ht="29.4" thickBot="1" x14ac:dyDescent="0.35">
      <c r="A3" s="135" t="s">
        <v>14</v>
      </c>
      <c r="B3" s="136" t="s">
        <v>15</v>
      </c>
      <c r="C3" s="15" t="s">
        <v>21</v>
      </c>
      <c r="D3" s="6" t="s">
        <v>22</v>
      </c>
      <c r="E3" s="9">
        <v>9963</v>
      </c>
      <c r="F3" s="16" t="s">
        <v>23</v>
      </c>
      <c r="G3" s="17" t="s">
        <v>23</v>
      </c>
      <c r="H3" s="12">
        <v>0.14000000000000001</v>
      </c>
      <c r="I3" s="13">
        <v>0.23</v>
      </c>
      <c r="J3" s="13">
        <v>0.77</v>
      </c>
      <c r="K3" s="13">
        <v>0</v>
      </c>
      <c r="L3" s="13">
        <v>0.8</v>
      </c>
      <c r="M3" s="13">
        <v>0.2</v>
      </c>
      <c r="N3" s="14" t="s">
        <v>24</v>
      </c>
    </row>
    <row r="4" spans="1:14" ht="15" thickBot="1" x14ac:dyDescent="0.35">
      <c r="A4" s="135" t="s">
        <v>14</v>
      </c>
      <c r="B4" s="136" t="s">
        <v>15</v>
      </c>
      <c r="C4" s="15" t="s">
        <v>25</v>
      </c>
      <c r="D4" s="6" t="s">
        <v>26</v>
      </c>
      <c r="E4" s="9">
        <v>9894</v>
      </c>
      <c r="F4" s="16" t="s">
        <v>23</v>
      </c>
      <c r="G4" s="17" t="s">
        <v>23</v>
      </c>
      <c r="H4" s="12">
        <v>0.04</v>
      </c>
      <c r="I4" s="13">
        <v>0.05</v>
      </c>
      <c r="J4" s="13">
        <v>0.95</v>
      </c>
      <c r="K4" s="13">
        <v>0</v>
      </c>
      <c r="L4" s="13">
        <v>0.99</v>
      </c>
      <c r="M4" s="13">
        <v>0.01</v>
      </c>
      <c r="N4" s="18" t="s">
        <v>27</v>
      </c>
    </row>
    <row r="5" spans="1:14" ht="15" thickBot="1" x14ac:dyDescent="0.35">
      <c r="A5" s="135" t="s">
        <v>14</v>
      </c>
      <c r="B5" s="136" t="s">
        <v>15</v>
      </c>
      <c r="C5" s="15" t="s">
        <v>23</v>
      </c>
      <c r="D5" s="6" t="s">
        <v>28</v>
      </c>
      <c r="E5" s="9">
        <v>9910</v>
      </c>
      <c r="F5" s="104" t="s">
        <v>29</v>
      </c>
      <c r="G5" s="91"/>
      <c r="H5" s="12">
        <v>0.96</v>
      </c>
      <c r="I5" s="13">
        <v>1.23</v>
      </c>
      <c r="J5" s="13">
        <v>0.05</v>
      </c>
      <c r="K5" s="13">
        <v>0.97</v>
      </c>
      <c r="L5" s="13">
        <v>0.01</v>
      </c>
      <c r="M5" s="13">
        <v>0.02</v>
      </c>
      <c r="N5" s="18" t="s">
        <v>30</v>
      </c>
    </row>
    <row r="6" spans="1:14" ht="29.4" thickBot="1" x14ac:dyDescent="0.35">
      <c r="A6" s="135" t="s">
        <v>14</v>
      </c>
      <c r="B6" s="136" t="s">
        <v>31</v>
      </c>
      <c r="C6" s="15" t="s">
        <v>16</v>
      </c>
      <c r="D6" s="6" t="s">
        <v>32</v>
      </c>
      <c r="E6" s="9">
        <v>9968</v>
      </c>
      <c r="F6" s="19" t="s">
        <v>33</v>
      </c>
      <c r="G6" s="20" t="s">
        <v>34</v>
      </c>
      <c r="H6" s="12">
        <v>0.2</v>
      </c>
      <c r="I6" s="13">
        <v>0.24</v>
      </c>
      <c r="J6" s="13">
        <v>0.76</v>
      </c>
      <c r="K6" s="13">
        <v>0.48</v>
      </c>
      <c r="L6" s="13">
        <v>0.51</v>
      </c>
      <c r="M6" s="13">
        <v>0.01</v>
      </c>
      <c r="N6" s="14" t="s">
        <v>35</v>
      </c>
    </row>
    <row r="7" spans="1:14" ht="15" thickBot="1" x14ac:dyDescent="0.35">
      <c r="A7" s="135" t="s">
        <v>14</v>
      </c>
      <c r="B7" s="136" t="s">
        <v>31</v>
      </c>
      <c r="C7" s="15" t="s">
        <v>21</v>
      </c>
      <c r="D7" s="6" t="s">
        <v>22</v>
      </c>
      <c r="E7" s="9">
        <v>9959</v>
      </c>
      <c r="F7" s="16" t="s">
        <v>23</v>
      </c>
      <c r="G7" s="17" t="s">
        <v>23</v>
      </c>
      <c r="H7" s="12">
        <v>0.24</v>
      </c>
      <c r="I7" s="13">
        <v>0.35</v>
      </c>
      <c r="J7" s="13">
        <v>0.65</v>
      </c>
      <c r="K7" s="13">
        <v>0.53</v>
      </c>
      <c r="L7" s="13">
        <v>0.47</v>
      </c>
      <c r="M7" s="13">
        <v>0</v>
      </c>
      <c r="N7" s="18" t="s">
        <v>36</v>
      </c>
    </row>
    <row r="8" spans="1:14" ht="29.4" thickBot="1" x14ac:dyDescent="0.35">
      <c r="A8" s="135" t="s">
        <v>14</v>
      </c>
      <c r="B8" s="136" t="s">
        <v>31</v>
      </c>
      <c r="C8" s="15" t="s">
        <v>37</v>
      </c>
      <c r="D8" s="6" t="s">
        <v>38</v>
      </c>
      <c r="E8" s="9">
        <v>9991</v>
      </c>
      <c r="F8" s="16" t="s">
        <v>23</v>
      </c>
      <c r="G8" s="17" t="s">
        <v>23</v>
      </c>
      <c r="H8" s="12">
        <v>0.12</v>
      </c>
      <c r="I8" s="13">
        <v>0.26</v>
      </c>
      <c r="J8" s="13">
        <v>0.74</v>
      </c>
      <c r="K8" s="13">
        <v>0.12</v>
      </c>
      <c r="L8" s="13">
        <v>0.68</v>
      </c>
      <c r="M8" s="13">
        <v>0.2</v>
      </c>
      <c r="N8" s="14" t="s">
        <v>39</v>
      </c>
    </row>
    <row r="9" spans="1:14" ht="29.4" thickBot="1" x14ac:dyDescent="0.35">
      <c r="A9" s="135" t="s">
        <v>14</v>
      </c>
      <c r="B9" s="136" t="s">
        <v>31</v>
      </c>
      <c r="C9" s="15" t="s">
        <v>25</v>
      </c>
      <c r="D9" s="6" t="s">
        <v>26</v>
      </c>
      <c r="E9" s="9">
        <v>9983</v>
      </c>
      <c r="F9" s="16" t="s">
        <v>40</v>
      </c>
      <c r="G9" s="17"/>
      <c r="H9" s="12">
        <v>0.14000000000000001</v>
      </c>
      <c r="I9" s="13">
        <v>0.23</v>
      </c>
      <c r="J9" s="13">
        <v>0.77</v>
      </c>
      <c r="K9" s="13">
        <v>0</v>
      </c>
      <c r="L9" s="13">
        <v>0.8</v>
      </c>
      <c r="M9" s="13">
        <v>0.2</v>
      </c>
      <c r="N9" s="14" t="s">
        <v>24</v>
      </c>
    </row>
    <row r="10" spans="1:14" ht="29.4" thickBot="1" x14ac:dyDescent="0.35">
      <c r="A10" s="135" t="s">
        <v>14</v>
      </c>
      <c r="B10" s="136" t="s">
        <v>41</v>
      </c>
      <c r="C10" s="15" t="s">
        <v>16</v>
      </c>
      <c r="D10" s="6" t="s">
        <v>32</v>
      </c>
      <c r="E10" s="9">
        <v>9724</v>
      </c>
      <c r="F10" s="19" t="s">
        <v>33</v>
      </c>
      <c r="G10" s="20" t="s">
        <v>34</v>
      </c>
      <c r="H10" s="12">
        <v>0.22</v>
      </c>
      <c r="I10" s="13">
        <v>0.37</v>
      </c>
      <c r="J10" s="13">
        <v>0.63</v>
      </c>
      <c r="K10" s="13">
        <v>0.5</v>
      </c>
      <c r="L10" s="13">
        <v>0.5</v>
      </c>
      <c r="M10" s="13">
        <v>0</v>
      </c>
      <c r="N10" s="14" t="s">
        <v>42</v>
      </c>
    </row>
    <row r="11" spans="1:14" ht="15" thickBot="1" x14ac:dyDescent="0.35">
      <c r="A11" s="135" t="s">
        <v>14</v>
      </c>
      <c r="B11" s="136" t="s">
        <v>41</v>
      </c>
      <c r="C11" s="15" t="s">
        <v>21</v>
      </c>
      <c r="D11" s="6" t="s">
        <v>22</v>
      </c>
      <c r="E11" s="9">
        <v>9716</v>
      </c>
      <c r="F11" s="16" t="s">
        <v>23</v>
      </c>
      <c r="G11" s="17" t="s">
        <v>23</v>
      </c>
      <c r="H11" s="12">
        <v>0.96</v>
      </c>
      <c r="I11" s="13">
        <v>1.24</v>
      </c>
      <c r="J11" s="13">
        <v>0.1</v>
      </c>
      <c r="K11" s="13">
        <v>0.97</v>
      </c>
      <c r="L11" s="13">
        <v>0.01</v>
      </c>
      <c r="M11" s="13">
        <v>0.02</v>
      </c>
      <c r="N11" s="18" t="s">
        <v>30</v>
      </c>
    </row>
    <row r="12" spans="1:14" ht="29.4" thickBot="1" x14ac:dyDescent="0.35">
      <c r="A12" s="135" t="s">
        <v>14</v>
      </c>
      <c r="B12" s="136" t="s">
        <v>41</v>
      </c>
      <c r="C12" s="15" t="s">
        <v>25</v>
      </c>
      <c r="D12" s="6" t="s">
        <v>26</v>
      </c>
      <c r="E12" s="9">
        <v>9740</v>
      </c>
      <c r="F12" s="16" t="s">
        <v>23</v>
      </c>
      <c r="G12" s="17" t="s">
        <v>23</v>
      </c>
      <c r="H12" s="12">
        <v>0.12</v>
      </c>
      <c r="I12" s="13">
        <v>0.26</v>
      </c>
      <c r="J12" s="13">
        <v>0.74</v>
      </c>
      <c r="K12" s="13">
        <v>0.12</v>
      </c>
      <c r="L12" s="13">
        <v>0.68</v>
      </c>
      <c r="M12" s="13">
        <v>0.2</v>
      </c>
      <c r="N12" s="14" t="s">
        <v>39</v>
      </c>
    </row>
    <row r="13" spans="1:14" ht="29.4" thickBot="1" x14ac:dyDescent="0.35">
      <c r="A13" s="135" t="s">
        <v>14</v>
      </c>
      <c r="B13" s="136" t="s">
        <v>41</v>
      </c>
      <c r="C13" s="21" t="s">
        <v>23</v>
      </c>
      <c r="D13" s="22" t="s">
        <v>38</v>
      </c>
      <c r="E13" s="9">
        <v>9757</v>
      </c>
      <c r="F13" s="118" t="s">
        <v>29</v>
      </c>
      <c r="G13" s="119"/>
      <c r="H13" s="12">
        <v>0.14000000000000001</v>
      </c>
      <c r="I13" s="13">
        <v>0.23</v>
      </c>
      <c r="J13" s="13">
        <v>0.77</v>
      </c>
      <c r="K13" s="13">
        <v>0</v>
      </c>
      <c r="L13" s="13">
        <v>0.8</v>
      </c>
      <c r="M13" s="13">
        <v>0.2</v>
      </c>
      <c r="N13" s="14" t="s">
        <v>24</v>
      </c>
    </row>
    <row r="14" spans="1:14" ht="13.95" customHeight="1" thickBot="1" x14ac:dyDescent="0.35">
      <c r="A14" s="139" t="s">
        <v>43</v>
      </c>
      <c r="B14" s="136" t="s">
        <v>15</v>
      </c>
      <c r="C14" s="7" t="s">
        <v>21</v>
      </c>
      <c r="D14" s="128" t="s">
        <v>22</v>
      </c>
      <c r="E14" s="9">
        <v>14949</v>
      </c>
      <c r="F14" s="23" t="s">
        <v>23</v>
      </c>
      <c r="G14" s="11" t="s">
        <v>44</v>
      </c>
      <c r="H14" s="12">
        <v>0.96</v>
      </c>
      <c r="I14" s="13">
        <v>1.24</v>
      </c>
      <c r="J14" s="13">
        <v>0.1</v>
      </c>
      <c r="K14" s="13">
        <v>0.97</v>
      </c>
      <c r="L14" s="13">
        <v>0.01</v>
      </c>
      <c r="M14" s="13">
        <v>0.02</v>
      </c>
      <c r="N14" s="18" t="s">
        <v>30</v>
      </c>
    </row>
    <row r="15" spans="1:14" ht="27.6" thickBot="1" x14ac:dyDescent="0.35">
      <c r="A15" s="139" t="s">
        <v>43</v>
      </c>
      <c r="B15" s="136" t="s">
        <v>15</v>
      </c>
      <c r="C15" s="15" t="s">
        <v>45</v>
      </c>
      <c r="D15" s="92"/>
      <c r="E15" s="9" t="s">
        <v>46</v>
      </c>
      <c r="F15" s="16" t="s">
        <v>47</v>
      </c>
      <c r="G15" s="17" t="s">
        <v>6</v>
      </c>
      <c r="H15" s="12">
        <v>0.22</v>
      </c>
      <c r="I15" s="13">
        <v>0.37</v>
      </c>
      <c r="J15" s="13">
        <v>0.63</v>
      </c>
      <c r="K15" s="13">
        <v>0.5</v>
      </c>
      <c r="L15" s="13">
        <v>0.5</v>
      </c>
      <c r="M15" s="13">
        <v>0</v>
      </c>
      <c r="N15" s="14" t="s">
        <v>42</v>
      </c>
    </row>
    <row r="16" spans="1:14" ht="15" thickBot="1" x14ac:dyDescent="0.35">
      <c r="A16" s="139" t="s">
        <v>43</v>
      </c>
      <c r="B16" s="136" t="s">
        <v>15</v>
      </c>
      <c r="C16" s="15" t="s">
        <v>48</v>
      </c>
      <c r="D16" s="6" t="s">
        <v>49</v>
      </c>
      <c r="E16" s="9">
        <v>14948</v>
      </c>
      <c r="F16" s="24" t="s">
        <v>50</v>
      </c>
      <c r="G16" s="17" t="s">
        <v>44</v>
      </c>
      <c r="H16" s="12">
        <v>0</v>
      </c>
      <c r="I16" s="13">
        <v>0</v>
      </c>
      <c r="J16" s="13">
        <v>1</v>
      </c>
      <c r="K16" s="13">
        <v>0</v>
      </c>
      <c r="L16" s="13">
        <v>0.9</v>
      </c>
      <c r="M16" s="25">
        <v>4.0000000000000001E-3</v>
      </c>
      <c r="N16" s="26" t="s">
        <v>51</v>
      </c>
    </row>
    <row r="17" spans="1:14" ht="27.6" customHeight="1" thickBot="1" x14ac:dyDescent="0.35">
      <c r="A17" s="139" t="s">
        <v>43</v>
      </c>
      <c r="B17" s="136" t="s">
        <v>15</v>
      </c>
      <c r="C17" s="15" t="s">
        <v>52</v>
      </c>
      <c r="D17" s="92" t="s">
        <v>17</v>
      </c>
      <c r="E17" s="9">
        <v>14947</v>
      </c>
      <c r="F17" s="129"/>
      <c r="G17" s="132" t="s">
        <v>6</v>
      </c>
      <c r="H17" s="126">
        <v>0.2</v>
      </c>
      <c r="I17" s="127">
        <v>0.4</v>
      </c>
      <c r="J17" s="127">
        <v>0.6</v>
      </c>
      <c r="K17" s="127">
        <v>0.25</v>
      </c>
      <c r="L17" s="127">
        <v>0.4</v>
      </c>
      <c r="M17" s="127">
        <v>0.35</v>
      </c>
      <c r="N17" s="124" t="s">
        <v>53</v>
      </c>
    </row>
    <row r="18" spans="1:14" ht="27.6" thickBot="1" x14ac:dyDescent="0.35">
      <c r="A18" s="139" t="s">
        <v>43</v>
      </c>
      <c r="B18" s="136" t="s">
        <v>15</v>
      </c>
      <c r="C18" s="15" t="s">
        <v>54</v>
      </c>
      <c r="D18" s="92"/>
      <c r="E18" s="9" t="s">
        <v>46</v>
      </c>
      <c r="F18" s="130"/>
      <c r="G18" s="132"/>
      <c r="H18" s="126"/>
      <c r="I18" s="127"/>
      <c r="J18" s="127"/>
      <c r="K18" s="127"/>
      <c r="L18" s="127"/>
      <c r="M18" s="127"/>
      <c r="N18" s="124"/>
    </row>
    <row r="19" spans="1:14" ht="27.6" thickBot="1" x14ac:dyDescent="0.35">
      <c r="A19" s="139" t="s">
        <v>43</v>
      </c>
      <c r="B19" s="136" t="s">
        <v>15</v>
      </c>
      <c r="C19" s="15" t="s">
        <v>55</v>
      </c>
      <c r="D19" s="92"/>
      <c r="E19" s="9" t="s">
        <v>46</v>
      </c>
      <c r="F19" s="131"/>
      <c r="G19" s="132"/>
      <c r="H19" s="126"/>
      <c r="I19" s="127"/>
      <c r="J19" s="127"/>
      <c r="K19" s="127"/>
      <c r="L19" s="127"/>
      <c r="M19" s="127"/>
      <c r="N19" s="124"/>
    </row>
    <row r="20" spans="1:14" ht="13.95" customHeight="1" thickBot="1" x14ac:dyDescent="0.35">
      <c r="A20" s="139" t="s">
        <v>43</v>
      </c>
      <c r="B20" s="136" t="s">
        <v>15</v>
      </c>
      <c r="C20" s="15" t="s">
        <v>23</v>
      </c>
      <c r="D20" s="6" t="s">
        <v>28</v>
      </c>
      <c r="E20" s="9">
        <v>15053</v>
      </c>
      <c r="F20" s="104" t="s">
        <v>56</v>
      </c>
      <c r="G20" s="91"/>
      <c r="H20" s="12">
        <v>0.9</v>
      </c>
      <c r="I20" s="13">
        <v>1.008</v>
      </c>
      <c r="J20" s="13">
        <v>0.1</v>
      </c>
      <c r="K20" s="13">
        <v>0.46</v>
      </c>
      <c r="L20" s="13">
        <v>0.4</v>
      </c>
      <c r="M20" s="13">
        <v>0.02</v>
      </c>
      <c r="N20" s="26" t="s">
        <v>57</v>
      </c>
    </row>
    <row r="21" spans="1:14" ht="15" thickBot="1" x14ac:dyDescent="0.35">
      <c r="A21" s="139" t="s">
        <v>43</v>
      </c>
      <c r="B21" s="136" t="s">
        <v>15</v>
      </c>
      <c r="C21" s="15" t="s">
        <v>23</v>
      </c>
      <c r="D21" s="28" t="s">
        <v>58</v>
      </c>
      <c r="E21" s="9">
        <v>15275</v>
      </c>
      <c r="F21" s="104" t="s">
        <v>56</v>
      </c>
      <c r="G21" s="91"/>
      <c r="H21" s="29"/>
      <c r="I21" s="30"/>
      <c r="J21" s="30"/>
      <c r="K21" s="30"/>
      <c r="L21" s="30"/>
      <c r="M21" s="30"/>
      <c r="N21" s="18"/>
    </row>
    <row r="22" spans="1:14" ht="15" thickBot="1" x14ac:dyDescent="0.35">
      <c r="A22" s="139" t="s">
        <v>43</v>
      </c>
      <c r="B22" s="136" t="s">
        <v>15</v>
      </c>
      <c r="C22" s="15" t="s">
        <v>23</v>
      </c>
      <c r="D22" s="28" t="s">
        <v>59</v>
      </c>
      <c r="E22" s="9">
        <v>15054</v>
      </c>
      <c r="F22" s="104" t="s">
        <v>56</v>
      </c>
      <c r="G22" s="91"/>
      <c r="H22" s="29"/>
      <c r="I22" s="30"/>
      <c r="J22" s="30"/>
      <c r="K22" s="30"/>
      <c r="L22" s="30"/>
      <c r="M22" s="30"/>
      <c r="N22" s="18"/>
    </row>
    <row r="23" spans="1:14" ht="15" thickBot="1" x14ac:dyDescent="0.35">
      <c r="A23" s="139" t="s">
        <v>43</v>
      </c>
      <c r="B23" s="136" t="s">
        <v>15</v>
      </c>
      <c r="C23" s="15" t="s">
        <v>23</v>
      </c>
      <c r="D23" s="31" t="s">
        <v>60</v>
      </c>
      <c r="E23" s="9">
        <v>15286</v>
      </c>
      <c r="F23" s="104" t="s">
        <v>56</v>
      </c>
      <c r="G23" s="91"/>
      <c r="H23" s="12">
        <v>1</v>
      </c>
      <c r="I23" s="13">
        <v>1</v>
      </c>
      <c r="J23" s="13">
        <v>0</v>
      </c>
      <c r="K23" s="13">
        <v>0</v>
      </c>
      <c r="L23" s="13">
        <v>1</v>
      </c>
      <c r="M23" s="13">
        <v>0</v>
      </c>
      <c r="N23" s="18"/>
    </row>
    <row r="24" spans="1:14" ht="15" thickBot="1" x14ac:dyDescent="0.35">
      <c r="A24" s="139" t="s">
        <v>43</v>
      </c>
      <c r="B24" s="136" t="s">
        <v>15</v>
      </c>
      <c r="C24" s="15" t="s">
        <v>23</v>
      </c>
      <c r="D24" s="6" t="s">
        <v>26</v>
      </c>
      <c r="E24" s="9">
        <v>15276</v>
      </c>
      <c r="F24" s="16" t="s">
        <v>61</v>
      </c>
      <c r="G24" s="17" t="s">
        <v>44</v>
      </c>
      <c r="H24" s="12">
        <v>0.95</v>
      </c>
      <c r="I24" s="13">
        <v>0.95</v>
      </c>
      <c r="J24" s="13">
        <v>0.05</v>
      </c>
      <c r="K24" s="13">
        <v>0.95</v>
      </c>
      <c r="L24" s="13">
        <v>0</v>
      </c>
      <c r="M24" s="13">
        <v>0.01</v>
      </c>
      <c r="N24" s="18" t="s">
        <v>62</v>
      </c>
    </row>
    <row r="25" spans="1:14" ht="15" thickBot="1" x14ac:dyDescent="0.35">
      <c r="A25" s="139" t="s">
        <v>43</v>
      </c>
      <c r="B25" s="136" t="s">
        <v>15</v>
      </c>
      <c r="C25" s="15" t="s">
        <v>23</v>
      </c>
      <c r="D25" s="6" t="s">
        <v>63</v>
      </c>
      <c r="E25" s="9">
        <v>14946</v>
      </c>
      <c r="F25" s="104" t="s">
        <v>56</v>
      </c>
      <c r="G25" s="91"/>
      <c r="H25" s="12">
        <v>0.28999999999999998</v>
      </c>
      <c r="I25" s="13">
        <v>0.9</v>
      </c>
      <c r="J25" s="13">
        <v>0.1</v>
      </c>
      <c r="K25" s="13">
        <v>0.89</v>
      </c>
      <c r="L25" s="13">
        <v>0</v>
      </c>
      <c r="M25" s="13">
        <v>-0.01</v>
      </c>
      <c r="N25" s="26" t="s">
        <v>64</v>
      </c>
    </row>
    <row r="26" spans="1:14" ht="13.95" customHeight="1" thickBot="1" x14ac:dyDescent="0.35">
      <c r="A26" s="139" t="s">
        <v>43</v>
      </c>
      <c r="B26" s="136" t="s">
        <v>41</v>
      </c>
      <c r="C26" s="15" t="s">
        <v>65</v>
      </c>
      <c r="D26" s="92" t="s">
        <v>32</v>
      </c>
      <c r="E26" s="9">
        <v>15289</v>
      </c>
      <c r="F26" s="19" t="s">
        <v>33</v>
      </c>
      <c r="G26" s="17" t="s">
        <v>6</v>
      </c>
      <c r="H26" s="125">
        <v>0.21</v>
      </c>
      <c r="I26" s="107">
        <v>0.25</v>
      </c>
      <c r="J26" s="107">
        <v>0.75</v>
      </c>
      <c r="K26" s="107">
        <v>0.25</v>
      </c>
      <c r="L26" s="107">
        <v>0.75</v>
      </c>
      <c r="M26" s="107">
        <v>0</v>
      </c>
      <c r="N26" s="124" t="s">
        <v>66</v>
      </c>
    </row>
    <row r="27" spans="1:14" ht="27.6" thickBot="1" x14ac:dyDescent="0.35">
      <c r="A27" s="139" t="s">
        <v>43</v>
      </c>
      <c r="B27" s="136" t="s">
        <v>41</v>
      </c>
      <c r="C27" s="15" t="s">
        <v>67</v>
      </c>
      <c r="D27" s="92"/>
      <c r="E27" s="9" t="s">
        <v>46</v>
      </c>
      <c r="F27" s="19" t="s">
        <v>33</v>
      </c>
      <c r="G27" s="17" t="s">
        <v>6</v>
      </c>
      <c r="H27" s="125"/>
      <c r="I27" s="107"/>
      <c r="J27" s="107"/>
      <c r="K27" s="107"/>
      <c r="L27" s="107"/>
      <c r="M27" s="107"/>
      <c r="N27" s="124"/>
    </row>
    <row r="28" spans="1:14" ht="29.25" customHeight="1" thickBot="1" x14ac:dyDescent="0.35">
      <c r="A28" s="139" t="s">
        <v>43</v>
      </c>
      <c r="B28" s="136" t="s">
        <v>41</v>
      </c>
      <c r="C28" s="15" t="s">
        <v>23</v>
      </c>
      <c r="D28" s="6" t="s">
        <v>22</v>
      </c>
      <c r="E28" s="9">
        <v>15290</v>
      </c>
      <c r="F28" s="104" t="s">
        <v>56</v>
      </c>
      <c r="G28" s="91"/>
      <c r="H28" s="12">
        <v>0</v>
      </c>
      <c r="I28" s="13">
        <v>0</v>
      </c>
      <c r="J28" s="13">
        <v>1</v>
      </c>
      <c r="K28" s="13">
        <v>0</v>
      </c>
      <c r="L28" s="13">
        <v>1</v>
      </c>
      <c r="M28" s="13">
        <v>0.03</v>
      </c>
      <c r="N28" s="26" t="s">
        <v>68</v>
      </c>
    </row>
    <row r="29" spans="1:14" ht="43.8" thickBot="1" x14ac:dyDescent="0.35">
      <c r="A29" s="139" t="s">
        <v>43</v>
      </c>
      <c r="B29" s="136" t="s">
        <v>41</v>
      </c>
      <c r="C29" s="15" t="s">
        <v>23</v>
      </c>
      <c r="D29" s="6" t="s">
        <v>28</v>
      </c>
      <c r="E29" s="9">
        <v>15293</v>
      </c>
      <c r="F29" s="104" t="s">
        <v>56</v>
      </c>
      <c r="G29" s="91"/>
      <c r="H29" s="12">
        <v>0.9</v>
      </c>
      <c r="I29" s="13">
        <v>1.008</v>
      </c>
      <c r="J29" s="13">
        <v>0.1</v>
      </c>
      <c r="K29" s="13">
        <v>0.46</v>
      </c>
      <c r="L29" s="13">
        <v>0.4</v>
      </c>
      <c r="M29" s="13">
        <v>0.02</v>
      </c>
      <c r="N29" s="26" t="s">
        <v>57</v>
      </c>
    </row>
    <row r="30" spans="1:14" ht="15" thickBot="1" x14ac:dyDescent="0.35">
      <c r="A30" s="139" t="s">
        <v>43</v>
      </c>
      <c r="B30" s="136" t="s">
        <v>41</v>
      </c>
      <c r="C30" s="15" t="s">
        <v>23</v>
      </c>
      <c r="D30" s="28" t="s">
        <v>58</v>
      </c>
      <c r="E30" s="9">
        <v>15294</v>
      </c>
      <c r="F30" s="104" t="s">
        <v>56</v>
      </c>
      <c r="G30" s="91"/>
      <c r="H30" s="29"/>
      <c r="I30" s="30"/>
      <c r="J30" s="30"/>
      <c r="K30" s="30"/>
      <c r="L30" s="30"/>
      <c r="M30" s="30"/>
      <c r="N30" s="18"/>
    </row>
    <row r="31" spans="1:14" ht="15" thickBot="1" x14ac:dyDescent="0.35">
      <c r="A31" s="139" t="s">
        <v>43</v>
      </c>
      <c r="B31" s="136" t="s">
        <v>41</v>
      </c>
      <c r="C31" s="15" t="s">
        <v>23</v>
      </c>
      <c r="D31" s="28" t="s">
        <v>59</v>
      </c>
      <c r="E31" s="9">
        <v>15295</v>
      </c>
      <c r="F31" s="104" t="s">
        <v>56</v>
      </c>
      <c r="G31" s="91"/>
      <c r="H31" s="29"/>
      <c r="I31" s="30"/>
      <c r="J31" s="30"/>
      <c r="K31" s="30"/>
      <c r="L31" s="30"/>
      <c r="M31" s="30"/>
      <c r="N31" s="18"/>
    </row>
    <row r="32" spans="1:14" ht="15" thickBot="1" x14ac:dyDescent="0.35">
      <c r="A32" s="139" t="s">
        <v>43</v>
      </c>
      <c r="B32" s="136" t="s">
        <v>41</v>
      </c>
      <c r="C32" s="15" t="s">
        <v>23</v>
      </c>
      <c r="D32" s="28" t="s">
        <v>69</v>
      </c>
      <c r="E32" s="9">
        <v>15289</v>
      </c>
      <c r="F32" s="104" t="s">
        <v>56</v>
      </c>
      <c r="G32" s="91"/>
      <c r="H32" s="29"/>
      <c r="I32" s="30"/>
      <c r="J32" s="30"/>
      <c r="K32" s="30"/>
      <c r="L32" s="30"/>
      <c r="M32" s="30"/>
      <c r="N32" s="18"/>
    </row>
    <row r="33" spans="1:14" ht="15" thickBot="1" x14ac:dyDescent="0.35">
      <c r="A33" s="139" t="s">
        <v>43</v>
      </c>
      <c r="B33" s="136" t="s">
        <v>41</v>
      </c>
      <c r="C33" s="15" t="s">
        <v>23</v>
      </c>
      <c r="D33" s="6" t="s">
        <v>60</v>
      </c>
      <c r="E33" s="9">
        <v>15298</v>
      </c>
      <c r="F33" s="104" t="s">
        <v>56</v>
      </c>
      <c r="G33" s="91"/>
      <c r="H33" s="12">
        <v>1</v>
      </c>
      <c r="I33" s="13">
        <v>1</v>
      </c>
      <c r="J33" s="13">
        <v>0</v>
      </c>
      <c r="K33" s="13">
        <v>0</v>
      </c>
      <c r="L33" s="13">
        <v>1</v>
      </c>
      <c r="M33" s="13">
        <v>0</v>
      </c>
      <c r="N33" s="14"/>
    </row>
    <row r="34" spans="1:14" ht="15" thickBot="1" x14ac:dyDescent="0.35">
      <c r="A34" s="139" t="s">
        <v>43</v>
      </c>
      <c r="B34" s="136" t="s">
        <v>41</v>
      </c>
      <c r="C34" s="15" t="s">
        <v>25</v>
      </c>
      <c r="D34" s="6" t="s">
        <v>26</v>
      </c>
      <c r="E34" s="9">
        <v>15299</v>
      </c>
      <c r="F34" s="16" t="s">
        <v>61</v>
      </c>
      <c r="G34" s="17" t="s">
        <v>44</v>
      </c>
      <c r="H34" s="12">
        <v>0.95</v>
      </c>
      <c r="I34" s="13">
        <v>0.95</v>
      </c>
      <c r="J34" s="13">
        <v>0.05</v>
      </c>
      <c r="K34" s="13">
        <v>0.95</v>
      </c>
      <c r="L34" s="13">
        <v>0</v>
      </c>
      <c r="M34" s="13">
        <v>0.01</v>
      </c>
      <c r="N34" s="18" t="s">
        <v>62</v>
      </c>
    </row>
    <row r="35" spans="1:14" ht="15" thickBot="1" x14ac:dyDescent="0.35">
      <c r="A35" s="139" t="s">
        <v>43</v>
      </c>
      <c r="B35" s="136" t="s">
        <v>41</v>
      </c>
      <c r="C35" s="15" t="s">
        <v>23</v>
      </c>
      <c r="D35" s="6" t="s">
        <v>38</v>
      </c>
      <c r="E35" s="9">
        <v>15300</v>
      </c>
      <c r="F35" s="104" t="s">
        <v>56</v>
      </c>
      <c r="G35" s="91"/>
      <c r="H35" s="12">
        <v>0.2</v>
      </c>
      <c r="I35" s="13">
        <v>0.33</v>
      </c>
      <c r="J35" s="13">
        <v>0.67</v>
      </c>
      <c r="K35" s="13">
        <v>0.5</v>
      </c>
      <c r="L35" s="13">
        <v>0.5</v>
      </c>
      <c r="M35" s="13">
        <v>0</v>
      </c>
      <c r="N35" s="14" t="s">
        <v>70</v>
      </c>
    </row>
    <row r="36" spans="1:14" ht="13.95" customHeight="1" thickBot="1" x14ac:dyDescent="0.35">
      <c r="A36" s="139" t="s">
        <v>43</v>
      </c>
      <c r="B36" s="136" t="s">
        <v>41</v>
      </c>
      <c r="C36" s="15" t="s">
        <v>23</v>
      </c>
      <c r="D36" s="6" t="s">
        <v>71</v>
      </c>
      <c r="E36" s="9">
        <v>15301</v>
      </c>
      <c r="F36" s="104" t="s">
        <v>56</v>
      </c>
      <c r="G36" s="91"/>
      <c r="H36" s="12">
        <v>0.21</v>
      </c>
      <c r="I36" s="13">
        <v>0.25</v>
      </c>
      <c r="J36" s="13">
        <v>0.75</v>
      </c>
      <c r="K36" s="13">
        <v>0.25</v>
      </c>
      <c r="L36" s="13">
        <v>0.75</v>
      </c>
      <c r="M36" s="13">
        <v>0</v>
      </c>
      <c r="N36" s="32" t="s">
        <v>66</v>
      </c>
    </row>
    <row r="37" spans="1:14" ht="15" thickBot="1" x14ac:dyDescent="0.35">
      <c r="A37" s="139" t="s">
        <v>43</v>
      </c>
      <c r="B37" s="136" t="s">
        <v>41</v>
      </c>
      <c r="C37" s="15" t="s">
        <v>23</v>
      </c>
      <c r="D37" s="6" t="s">
        <v>63</v>
      </c>
      <c r="E37" s="9">
        <v>15291</v>
      </c>
      <c r="F37" s="104" t="s">
        <v>56</v>
      </c>
      <c r="G37" s="91"/>
      <c r="H37" s="12">
        <v>1</v>
      </c>
      <c r="I37" s="13">
        <v>1</v>
      </c>
      <c r="J37" s="13">
        <v>0</v>
      </c>
      <c r="K37" s="13">
        <v>0</v>
      </c>
      <c r="L37" s="13">
        <v>1</v>
      </c>
      <c r="M37" s="13">
        <v>0</v>
      </c>
      <c r="N37" s="18"/>
    </row>
    <row r="38" spans="1:14" ht="13.95" customHeight="1" thickBot="1" x14ac:dyDescent="0.35">
      <c r="A38" s="139" t="s">
        <v>43</v>
      </c>
      <c r="B38" s="136" t="s">
        <v>31</v>
      </c>
      <c r="C38" s="15" t="s">
        <v>65</v>
      </c>
      <c r="D38" s="92" t="s">
        <v>32</v>
      </c>
      <c r="E38" s="9">
        <v>15039</v>
      </c>
      <c r="F38" s="19" t="s">
        <v>33</v>
      </c>
      <c r="G38" s="17" t="s">
        <v>6</v>
      </c>
      <c r="H38" s="125">
        <v>0.21</v>
      </c>
      <c r="I38" s="107">
        <v>0.25</v>
      </c>
      <c r="J38" s="107">
        <v>0.75</v>
      </c>
      <c r="K38" s="107">
        <v>0.25</v>
      </c>
      <c r="L38" s="107">
        <v>0.75</v>
      </c>
      <c r="M38" s="107">
        <v>0</v>
      </c>
      <c r="N38" s="124" t="s">
        <v>66</v>
      </c>
    </row>
    <row r="39" spans="1:14" ht="27.6" thickBot="1" x14ac:dyDescent="0.35">
      <c r="A39" s="139" t="s">
        <v>43</v>
      </c>
      <c r="B39" s="136" t="s">
        <v>31</v>
      </c>
      <c r="C39" s="15" t="s">
        <v>67</v>
      </c>
      <c r="D39" s="92"/>
      <c r="E39" s="9" t="s">
        <v>46</v>
      </c>
      <c r="F39" s="19" t="s">
        <v>33</v>
      </c>
      <c r="G39" s="17" t="s">
        <v>6</v>
      </c>
      <c r="H39" s="125"/>
      <c r="I39" s="107"/>
      <c r="J39" s="107"/>
      <c r="K39" s="107"/>
      <c r="L39" s="107"/>
      <c r="M39" s="107"/>
      <c r="N39" s="124"/>
    </row>
    <row r="40" spans="1:14" ht="13.95" customHeight="1" thickBot="1" x14ac:dyDescent="0.35">
      <c r="A40" s="139" t="s">
        <v>43</v>
      </c>
      <c r="B40" s="136" t="s">
        <v>31</v>
      </c>
      <c r="C40" s="15" t="s">
        <v>21</v>
      </c>
      <c r="D40" s="6" t="s">
        <v>22</v>
      </c>
      <c r="E40" s="9">
        <v>15038</v>
      </c>
      <c r="F40" s="16" t="s">
        <v>23</v>
      </c>
      <c r="G40" s="17" t="s">
        <v>44</v>
      </c>
      <c r="H40" s="13">
        <v>0.12</v>
      </c>
      <c r="I40" s="13">
        <v>0.2</v>
      </c>
      <c r="J40" s="13">
        <v>0.8</v>
      </c>
      <c r="K40" s="13">
        <v>0.04</v>
      </c>
      <c r="L40" s="13">
        <v>0.64</v>
      </c>
      <c r="M40" s="33">
        <v>0.32</v>
      </c>
      <c r="N40" s="26" t="s">
        <v>72</v>
      </c>
    </row>
    <row r="41" spans="1:14" ht="43.8" thickBot="1" x14ac:dyDescent="0.35">
      <c r="A41" s="139" t="s">
        <v>43</v>
      </c>
      <c r="B41" s="136" t="s">
        <v>31</v>
      </c>
      <c r="C41" s="15" t="s">
        <v>73</v>
      </c>
      <c r="D41" s="6" t="s">
        <v>28</v>
      </c>
      <c r="E41" s="9">
        <v>15042</v>
      </c>
      <c r="F41" s="16" t="s">
        <v>74</v>
      </c>
      <c r="G41" s="17" t="s">
        <v>44</v>
      </c>
      <c r="H41" s="13">
        <v>0.9</v>
      </c>
      <c r="I41" s="13">
        <v>1.008</v>
      </c>
      <c r="J41" s="13">
        <v>0.1</v>
      </c>
      <c r="K41" s="13">
        <v>0.46</v>
      </c>
      <c r="L41" s="13">
        <v>0.4</v>
      </c>
      <c r="M41" s="33">
        <v>0.02</v>
      </c>
      <c r="N41" s="26" t="s">
        <v>57</v>
      </c>
    </row>
    <row r="42" spans="1:14" ht="15" thickBot="1" x14ac:dyDescent="0.35">
      <c r="A42" s="139" t="s">
        <v>43</v>
      </c>
      <c r="B42" s="136" t="s">
        <v>31</v>
      </c>
      <c r="C42" s="15" t="s">
        <v>23</v>
      </c>
      <c r="D42" s="28" t="s">
        <v>58</v>
      </c>
      <c r="E42" s="9">
        <v>15041</v>
      </c>
      <c r="F42" s="104" t="s">
        <v>56</v>
      </c>
      <c r="G42" s="91"/>
      <c r="H42" s="29"/>
      <c r="I42" s="30"/>
      <c r="J42" s="30"/>
      <c r="K42" s="30"/>
      <c r="L42" s="30"/>
      <c r="M42" s="30"/>
      <c r="N42" s="18"/>
    </row>
    <row r="43" spans="1:14" ht="15" thickBot="1" x14ac:dyDescent="0.35">
      <c r="A43" s="139" t="s">
        <v>43</v>
      </c>
      <c r="B43" s="136" t="s">
        <v>31</v>
      </c>
      <c r="C43" s="15" t="s">
        <v>23</v>
      </c>
      <c r="D43" s="28" t="s">
        <v>59</v>
      </c>
      <c r="E43" s="9">
        <v>15043</v>
      </c>
      <c r="F43" s="104" t="s">
        <v>56</v>
      </c>
      <c r="G43" s="91"/>
      <c r="H43" s="29"/>
      <c r="I43" s="30"/>
      <c r="J43" s="30"/>
      <c r="K43" s="30"/>
      <c r="L43" s="30"/>
      <c r="M43" s="30"/>
      <c r="N43" s="18"/>
    </row>
    <row r="44" spans="1:14" ht="15" thickBot="1" x14ac:dyDescent="0.35">
      <c r="A44" s="139" t="s">
        <v>43</v>
      </c>
      <c r="B44" s="136" t="s">
        <v>31</v>
      </c>
      <c r="C44" s="15" t="s">
        <v>23</v>
      </c>
      <c r="D44" s="28" t="s">
        <v>69</v>
      </c>
      <c r="E44" s="9">
        <v>15040</v>
      </c>
      <c r="F44" s="104" t="s">
        <v>56</v>
      </c>
      <c r="G44" s="91"/>
      <c r="H44" s="29"/>
      <c r="I44" s="30"/>
      <c r="J44" s="30"/>
      <c r="K44" s="30"/>
      <c r="L44" s="30"/>
      <c r="M44" s="30"/>
      <c r="N44" s="18"/>
    </row>
    <row r="45" spans="1:14" ht="15" thickBot="1" x14ac:dyDescent="0.35">
      <c r="A45" s="139" t="s">
        <v>43</v>
      </c>
      <c r="B45" s="136" t="s">
        <v>31</v>
      </c>
      <c r="C45" s="15" t="s">
        <v>23</v>
      </c>
      <c r="D45" s="6" t="s">
        <v>60</v>
      </c>
      <c r="E45" s="9">
        <v>15302</v>
      </c>
      <c r="F45" s="104" t="s">
        <v>56</v>
      </c>
      <c r="G45" s="91"/>
      <c r="H45" s="12">
        <v>1</v>
      </c>
      <c r="I45" s="13">
        <v>1</v>
      </c>
      <c r="J45" s="13">
        <v>0</v>
      </c>
      <c r="K45" s="13">
        <v>0</v>
      </c>
      <c r="L45" s="13">
        <v>1</v>
      </c>
      <c r="M45" s="13">
        <v>0</v>
      </c>
      <c r="N45" s="18"/>
    </row>
    <row r="46" spans="1:14" ht="15" thickBot="1" x14ac:dyDescent="0.35">
      <c r="A46" s="139" t="s">
        <v>43</v>
      </c>
      <c r="B46" s="136" t="s">
        <v>31</v>
      </c>
      <c r="C46" s="15" t="s">
        <v>23</v>
      </c>
      <c r="D46" s="6" t="s">
        <v>26</v>
      </c>
      <c r="E46" s="9">
        <v>15303</v>
      </c>
      <c r="F46" s="104" t="s">
        <v>56</v>
      </c>
      <c r="G46" s="91"/>
      <c r="H46" s="12">
        <v>0.95</v>
      </c>
      <c r="I46" s="13">
        <v>0.95</v>
      </c>
      <c r="J46" s="13">
        <v>0.05</v>
      </c>
      <c r="K46" s="13">
        <v>0.95</v>
      </c>
      <c r="L46" s="13">
        <v>0</v>
      </c>
      <c r="M46" s="13">
        <v>0.01</v>
      </c>
      <c r="N46" s="18" t="s">
        <v>62</v>
      </c>
    </row>
    <row r="47" spans="1:14" ht="15" thickBot="1" x14ac:dyDescent="0.35">
      <c r="A47" s="139" t="s">
        <v>43</v>
      </c>
      <c r="B47" s="136" t="s">
        <v>31</v>
      </c>
      <c r="C47" s="15" t="s">
        <v>23</v>
      </c>
      <c r="D47" s="6" t="s">
        <v>38</v>
      </c>
      <c r="E47" s="9">
        <v>15304</v>
      </c>
      <c r="F47" s="104" t="s">
        <v>56</v>
      </c>
      <c r="G47" s="91"/>
      <c r="H47" s="13">
        <v>0.2</v>
      </c>
      <c r="I47" s="13">
        <v>0.33</v>
      </c>
      <c r="J47" s="13">
        <v>0.67</v>
      </c>
      <c r="K47" s="13">
        <v>0.5</v>
      </c>
      <c r="L47" s="13">
        <v>0.5</v>
      </c>
      <c r="M47" s="13">
        <v>0</v>
      </c>
      <c r="N47" s="14" t="s">
        <v>70</v>
      </c>
    </row>
    <row r="48" spans="1:14" ht="40.799999999999997" thickBot="1" x14ac:dyDescent="0.35">
      <c r="A48" s="139" t="s">
        <v>43</v>
      </c>
      <c r="B48" s="136" t="s">
        <v>31</v>
      </c>
      <c r="C48" s="15" t="s">
        <v>23</v>
      </c>
      <c r="D48" s="6" t="s">
        <v>71</v>
      </c>
      <c r="E48" s="9">
        <v>15305</v>
      </c>
      <c r="F48" s="104" t="s">
        <v>56</v>
      </c>
      <c r="G48" s="91"/>
      <c r="H48" s="13">
        <v>0.21</v>
      </c>
      <c r="I48" s="13">
        <v>0.25</v>
      </c>
      <c r="J48" s="13">
        <v>0.75</v>
      </c>
      <c r="K48" s="13">
        <v>0.25</v>
      </c>
      <c r="L48" s="13">
        <v>0.75</v>
      </c>
      <c r="M48" s="13">
        <v>0</v>
      </c>
      <c r="N48" s="34" t="s">
        <v>75</v>
      </c>
    </row>
    <row r="49" spans="1:14" ht="15" thickBot="1" x14ac:dyDescent="0.35">
      <c r="A49" s="139" t="s">
        <v>43</v>
      </c>
      <c r="B49" s="136" t="s">
        <v>31</v>
      </c>
      <c r="C49" s="15" t="s">
        <v>23</v>
      </c>
      <c r="D49" s="6" t="s">
        <v>63</v>
      </c>
      <c r="E49" s="9">
        <v>15044</v>
      </c>
      <c r="F49" s="104" t="s">
        <v>56</v>
      </c>
      <c r="G49" s="91"/>
      <c r="H49" s="13">
        <v>0.28999999999999998</v>
      </c>
      <c r="I49" s="13">
        <v>0.9</v>
      </c>
      <c r="J49" s="13">
        <v>0.1</v>
      </c>
      <c r="K49" s="13">
        <v>0.89</v>
      </c>
      <c r="L49" s="13">
        <v>0</v>
      </c>
      <c r="M49" s="33">
        <v>-0.01</v>
      </c>
      <c r="N49" s="26" t="s">
        <v>64</v>
      </c>
    </row>
    <row r="50" spans="1:14" ht="13.95" customHeight="1" thickBot="1" x14ac:dyDescent="0.35">
      <c r="A50" s="139" t="s">
        <v>43</v>
      </c>
      <c r="B50" s="136" t="s">
        <v>76</v>
      </c>
      <c r="C50" s="15" t="s">
        <v>65</v>
      </c>
      <c r="D50" s="92" t="s">
        <v>32</v>
      </c>
      <c r="E50" s="9">
        <v>16323</v>
      </c>
      <c r="F50" s="19" t="s">
        <v>33</v>
      </c>
      <c r="G50" s="17" t="s">
        <v>6</v>
      </c>
      <c r="H50" s="120">
        <v>0.2</v>
      </c>
      <c r="I50" s="120">
        <v>0.35</v>
      </c>
      <c r="J50" s="120">
        <v>0.65</v>
      </c>
      <c r="K50" s="120">
        <v>0.15</v>
      </c>
      <c r="L50" s="120">
        <v>0.45</v>
      </c>
      <c r="M50" s="120">
        <v>0.37</v>
      </c>
      <c r="N50" s="122" t="s">
        <v>77</v>
      </c>
    </row>
    <row r="51" spans="1:14" ht="15" thickBot="1" x14ac:dyDescent="0.35">
      <c r="A51" s="139" t="s">
        <v>43</v>
      </c>
      <c r="B51" s="136" t="s">
        <v>76</v>
      </c>
      <c r="C51" s="15" t="s">
        <v>67</v>
      </c>
      <c r="D51" s="92"/>
      <c r="E51" s="9" t="e">
        <v>#N/A</v>
      </c>
      <c r="F51" s="19" t="s">
        <v>33</v>
      </c>
      <c r="G51" s="17" t="s">
        <v>6</v>
      </c>
      <c r="H51" s="121"/>
      <c r="I51" s="121"/>
      <c r="J51" s="121"/>
      <c r="K51" s="121"/>
      <c r="L51" s="121"/>
      <c r="M51" s="121"/>
      <c r="N51" s="123"/>
    </row>
    <row r="52" spans="1:14" ht="13.95" customHeight="1" thickBot="1" x14ac:dyDescent="0.35">
      <c r="A52" s="139" t="s">
        <v>43</v>
      </c>
      <c r="B52" s="136" t="s">
        <v>76</v>
      </c>
      <c r="C52" s="15" t="s">
        <v>21</v>
      </c>
      <c r="D52" s="6" t="s">
        <v>22</v>
      </c>
      <c r="E52" s="9">
        <v>16322</v>
      </c>
      <c r="F52" s="16" t="s">
        <v>23</v>
      </c>
      <c r="G52" s="17" t="s">
        <v>44</v>
      </c>
      <c r="H52" s="13">
        <v>0.12</v>
      </c>
      <c r="I52" s="13">
        <v>0.2</v>
      </c>
      <c r="J52" s="13">
        <v>0.8</v>
      </c>
      <c r="K52" s="13">
        <v>0.04</v>
      </c>
      <c r="L52" s="13">
        <v>0.64</v>
      </c>
      <c r="M52" s="33">
        <v>0.32</v>
      </c>
      <c r="N52" s="26" t="s">
        <v>72</v>
      </c>
    </row>
    <row r="53" spans="1:14" ht="43.8" thickBot="1" x14ac:dyDescent="0.35">
      <c r="A53" s="139" t="s">
        <v>43</v>
      </c>
      <c r="B53" s="136" t="s">
        <v>76</v>
      </c>
      <c r="C53" s="15" t="s">
        <v>73</v>
      </c>
      <c r="D53" s="6" t="s">
        <v>28</v>
      </c>
      <c r="E53" s="9">
        <v>16324</v>
      </c>
      <c r="F53" s="104" t="s">
        <v>56</v>
      </c>
      <c r="G53" s="91"/>
      <c r="H53" s="13">
        <v>0.9</v>
      </c>
      <c r="I53" s="13">
        <v>1.008</v>
      </c>
      <c r="J53" s="13">
        <v>0.1</v>
      </c>
      <c r="K53" s="13">
        <v>0.46</v>
      </c>
      <c r="L53" s="13">
        <v>0.4</v>
      </c>
      <c r="M53" s="33">
        <v>0.02</v>
      </c>
      <c r="N53" s="26" t="s">
        <v>57</v>
      </c>
    </row>
    <row r="54" spans="1:14" ht="15" thickBot="1" x14ac:dyDescent="0.35">
      <c r="A54" s="139" t="s">
        <v>43</v>
      </c>
      <c r="B54" s="136" t="s">
        <v>76</v>
      </c>
      <c r="C54" s="15" t="s">
        <v>23</v>
      </c>
      <c r="D54" s="28" t="s">
        <v>58</v>
      </c>
      <c r="E54" s="9">
        <v>16325</v>
      </c>
      <c r="F54" s="104" t="s">
        <v>56</v>
      </c>
      <c r="G54" s="91"/>
      <c r="H54" s="29"/>
      <c r="I54" s="30"/>
      <c r="J54" s="30"/>
      <c r="K54" s="30"/>
      <c r="L54" s="30"/>
      <c r="M54" s="30"/>
      <c r="N54" s="18"/>
    </row>
    <row r="55" spans="1:14" ht="15" thickBot="1" x14ac:dyDescent="0.35">
      <c r="A55" s="139" t="s">
        <v>43</v>
      </c>
      <c r="B55" s="136" t="s">
        <v>76</v>
      </c>
      <c r="C55" s="15" t="s">
        <v>23</v>
      </c>
      <c r="D55" s="28" t="s">
        <v>59</v>
      </c>
      <c r="E55" s="9">
        <v>16326</v>
      </c>
      <c r="F55" s="104" t="s">
        <v>56</v>
      </c>
      <c r="G55" s="91"/>
      <c r="H55" s="29"/>
      <c r="I55" s="30"/>
      <c r="J55" s="30"/>
      <c r="K55" s="30"/>
      <c r="L55" s="30"/>
      <c r="M55" s="30"/>
      <c r="N55" s="18"/>
    </row>
    <row r="56" spans="1:14" ht="15" thickBot="1" x14ac:dyDescent="0.35">
      <c r="A56" s="139" t="s">
        <v>43</v>
      </c>
      <c r="B56" s="136" t="s">
        <v>76</v>
      </c>
      <c r="C56" s="15" t="s">
        <v>23</v>
      </c>
      <c r="D56" s="28" t="s">
        <v>69</v>
      </c>
      <c r="E56" s="9">
        <v>16327</v>
      </c>
      <c r="F56" s="104" t="s">
        <v>56</v>
      </c>
      <c r="G56" s="91"/>
      <c r="H56" s="29"/>
      <c r="I56" s="30"/>
      <c r="J56" s="30"/>
      <c r="K56" s="30"/>
      <c r="L56" s="30"/>
      <c r="M56" s="30"/>
      <c r="N56" s="18"/>
    </row>
    <row r="57" spans="1:14" ht="15" thickBot="1" x14ac:dyDescent="0.35">
      <c r="A57" s="139" t="s">
        <v>43</v>
      </c>
      <c r="B57" s="136" t="s">
        <v>76</v>
      </c>
      <c r="C57" s="15" t="s">
        <v>23</v>
      </c>
      <c r="D57" s="6" t="s">
        <v>60</v>
      </c>
      <c r="E57" s="9">
        <v>16329</v>
      </c>
      <c r="F57" s="104" t="s">
        <v>56</v>
      </c>
      <c r="G57" s="91"/>
      <c r="H57" s="12">
        <v>1</v>
      </c>
      <c r="I57" s="13">
        <v>1</v>
      </c>
      <c r="J57" s="13">
        <v>0</v>
      </c>
      <c r="K57" s="13">
        <v>0</v>
      </c>
      <c r="L57" s="13">
        <v>1</v>
      </c>
      <c r="M57" s="13">
        <v>0</v>
      </c>
      <c r="N57" s="18"/>
    </row>
    <row r="58" spans="1:14" ht="15" thickBot="1" x14ac:dyDescent="0.35">
      <c r="A58" s="139" t="s">
        <v>43</v>
      </c>
      <c r="B58" s="136" t="s">
        <v>76</v>
      </c>
      <c r="C58" s="15" t="s">
        <v>23</v>
      </c>
      <c r="D58" s="6" t="s">
        <v>26</v>
      </c>
      <c r="E58" s="9">
        <v>16330</v>
      </c>
      <c r="F58" s="104" t="s">
        <v>56</v>
      </c>
      <c r="G58" s="91"/>
      <c r="H58" s="12">
        <v>0.95</v>
      </c>
      <c r="I58" s="13">
        <v>0.95</v>
      </c>
      <c r="J58" s="13">
        <v>0.05</v>
      </c>
      <c r="K58" s="13">
        <v>0.95</v>
      </c>
      <c r="L58" s="13">
        <v>0</v>
      </c>
      <c r="M58" s="13">
        <v>0.01</v>
      </c>
      <c r="N58" s="18" t="s">
        <v>62</v>
      </c>
    </row>
    <row r="59" spans="1:14" ht="15" thickBot="1" x14ac:dyDescent="0.35">
      <c r="A59" s="139" t="s">
        <v>43</v>
      </c>
      <c r="B59" s="136" t="s">
        <v>76</v>
      </c>
      <c r="C59" s="15" t="s">
        <v>23</v>
      </c>
      <c r="D59" s="6" t="s">
        <v>38</v>
      </c>
      <c r="E59" s="9">
        <v>16331</v>
      </c>
      <c r="F59" s="104" t="s">
        <v>56</v>
      </c>
      <c r="G59" s="91"/>
      <c r="H59" s="13">
        <v>0.2</v>
      </c>
      <c r="I59" s="13">
        <v>0.33</v>
      </c>
      <c r="J59" s="13">
        <v>0.67</v>
      </c>
      <c r="K59" s="13">
        <v>0.5</v>
      </c>
      <c r="L59" s="13">
        <v>0.5</v>
      </c>
      <c r="M59" s="13">
        <v>0</v>
      </c>
      <c r="N59" s="14" t="s">
        <v>70</v>
      </c>
    </row>
    <row r="60" spans="1:14" ht="38.549999999999997" customHeight="1" thickBot="1" x14ac:dyDescent="0.35">
      <c r="A60" s="139" t="s">
        <v>43</v>
      </c>
      <c r="B60" s="136" t="s">
        <v>76</v>
      </c>
      <c r="C60" s="15" t="s">
        <v>23</v>
      </c>
      <c r="D60" s="6" t="s">
        <v>71</v>
      </c>
      <c r="E60" s="9">
        <v>16332</v>
      </c>
      <c r="F60" s="104" t="s">
        <v>56</v>
      </c>
      <c r="G60" s="91"/>
      <c r="H60" s="13">
        <v>0.21</v>
      </c>
      <c r="I60" s="13">
        <v>0.25</v>
      </c>
      <c r="J60" s="13">
        <v>0.75</v>
      </c>
      <c r="K60" s="13">
        <v>0.25</v>
      </c>
      <c r="L60" s="13">
        <v>0.75</v>
      </c>
      <c r="M60" s="13">
        <v>0</v>
      </c>
      <c r="N60" s="34" t="s">
        <v>66</v>
      </c>
    </row>
    <row r="61" spans="1:14" ht="15" thickBot="1" x14ac:dyDescent="0.35">
      <c r="A61" s="139" t="s">
        <v>43</v>
      </c>
      <c r="B61" s="136" t="s">
        <v>76</v>
      </c>
      <c r="C61" s="21" t="s">
        <v>23</v>
      </c>
      <c r="D61" s="22" t="s">
        <v>63</v>
      </c>
      <c r="E61" s="9">
        <v>16328</v>
      </c>
      <c r="F61" s="118" t="s">
        <v>56</v>
      </c>
      <c r="G61" s="119"/>
      <c r="H61" s="13">
        <v>0.28999999999999998</v>
      </c>
      <c r="I61" s="13">
        <v>0.9</v>
      </c>
      <c r="J61" s="13">
        <v>0.1</v>
      </c>
      <c r="K61" s="13">
        <v>0.89</v>
      </c>
      <c r="L61" s="13">
        <v>0</v>
      </c>
      <c r="M61" s="33">
        <v>-0.01</v>
      </c>
      <c r="N61" s="26" t="s">
        <v>64</v>
      </c>
    </row>
    <row r="62" spans="1:14" ht="29.4" thickBot="1" x14ac:dyDescent="0.35">
      <c r="A62" s="138" t="s">
        <v>78</v>
      </c>
      <c r="B62" s="136" t="s">
        <v>15</v>
      </c>
      <c r="C62" s="7" t="s">
        <v>52</v>
      </c>
      <c r="D62" s="8" t="s">
        <v>17</v>
      </c>
      <c r="E62" s="9">
        <v>11054</v>
      </c>
      <c r="F62" s="23" t="s">
        <v>79</v>
      </c>
      <c r="G62" s="11" t="s">
        <v>6</v>
      </c>
      <c r="H62" s="35">
        <v>0.2</v>
      </c>
      <c r="I62" s="36">
        <v>0.38</v>
      </c>
      <c r="J62" s="36">
        <v>0.62</v>
      </c>
      <c r="K62" s="36">
        <v>0.26</v>
      </c>
      <c r="L62" s="36">
        <v>0.49</v>
      </c>
      <c r="M62" s="36">
        <v>0.25</v>
      </c>
      <c r="N62" s="37" t="s">
        <v>80</v>
      </c>
    </row>
    <row r="63" spans="1:14" ht="29.4" thickBot="1" x14ac:dyDescent="0.35">
      <c r="A63" s="138" t="s">
        <v>78</v>
      </c>
      <c r="B63" s="136" t="s">
        <v>15</v>
      </c>
      <c r="C63" s="15" t="s">
        <v>21</v>
      </c>
      <c r="D63" s="6" t="s">
        <v>22</v>
      </c>
      <c r="E63" s="9">
        <v>11053</v>
      </c>
      <c r="F63" s="16" t="s">
        <v>23</v>
      </c>
      <c r="G63" s="17" t="s">
        <v>44</v>
      </c>
      <c r="H63" s="12">
        <v>0.13</v>
      </c>
      <c r="I63" s="13">
        <v>0.23</v>
      </c>
      <c r="J63" s="13">
        <v>0.77</v>
      </c>
      <c r="K63" s="13">
        <v>0</v>
      </c>
      <c r="L63" s="13">
        <v>0.8</v>
      </c>
      <c r="M63" s="13">
        <v>0.2</v>
      </c>
      <c r="N63" s="14" t="s">
        <v>81</v>
      </c>
    </row>
    <row r="64" spans="1:14" ht="29.4" thickBot="1" x14ac:dyDescent="0.35">
      <c r="A64" s="138" t="s">
        <v>78</v>
      </c>
      <c r="B64" s="136" t="s">
        <v>15</v>
      </c>
      <c r="C64" s="15" t="s">
        <v>82</v>
      </c>
      <c r="D64" s="6" t="s">
        <v>83</v>
      </c>
      <c r="E64" s="9">
        <v>11055</v>
      </c>
      <c r="F64" s="16" t="s">
        <v>84</v>
      </c>
      <c r="G64" s="17" t="s">
        <v>44</v>
      </c>
      <c r="H64" s="12">
        <v>7.0000000000000007E-2</v>
      </c>
      <c r="I64" s="13">
        <v>0.06</v>
      </c>
      <c r="J64" s="13">
        <v>0.94</v>
      </c>
      <c r="K64" s="13">
        <v>0</v>
      </c>
      <c r="L64" s="13">
        <v>0.99</v>
      </c>
      <c r="M64" s="13">
        <v>0.01</v>
      </c>
      <c r="N64" s="14" t="s">
        <v>85</v>
      </c>
    </row>
    <row r="65" spans="1:14" ht="29.4" thickBot="1" x14ac:dyDescent="0.35">
      <c r="A65" s="138" t="s">
        <v>78</v>
      </c>
      <c r="B65" s="136" t="s">
        <v>15</v>
      </c>
      <c r="C65" s="15" t="s">
        <v>86</v>
      </c>
      <c r="D65" s="6" t="s">
        <v>60</v>
      </c>
      <c r="E65" s="9">
        <v>11057</v>
      </c>
      <c r="F65" s="16" t="s">
        <v>79</v>
      </c>
      <c r="G65" s="17" t="s">
        <v>44</v>
      </c>
      <c r="H65" s="12">
        <v>0.93</v>
      </c>
      <c r="I65" s="13">
        <v>0.98</v>
      </c>
      <c r="J65" s="13">
        <v>0.02</v>
      </c>
      <c r="K65" s="13">
        <v>0.22</v>
      </c>
      <c r="L65" s="13">
        <v>0.78</v>
      </c>
      <c r="M65" s="13">
        <v>0</v>
      </c>
      <c r="N65" s="14" t="s">
        <v>87</v>
      </c>
    </row>
    <row r="66" spans="1:14" ht="29.4" thickBot="1" x14ac:dyDescent="0.35">
      <c r="A66" s="138" t="s">
        <v>78</v>
      </c>
      <c r="B66" s="136" t="s">
        <v>15</v>
      </c>
      <c r="C66" s="15" t="s">
        <v>48</v>
      </c>
      <c r="D66" s="6" t="s">
        <v>49</v>
      </c>
      <c r="E66" s="9">
        <v>11052</v>
      </c>
      <c r="F66" s="16" t="s">
        <v>23</v>
      </c>
      <c r="G66" s="17" t="s">
        <v>44</v>
      </c>
      <c r="H66" s="38">
        <v>0</v>
      </c>
      <c r="I66" s="39">
        <v>0</v>
      </c>
      <c r="J66" s="39">
        <v>1</v>
      </c>
      <c r="K66" s="39">
        <v>0</v>
      </c>
      <c r="L66" s="39">
        <v>1</v>
      </c>
      <c r="M66" s="39">
        <v>0</v>
      </c>
      <c r="N66" s="40" t="s">
        <v>88</v>
      </c>
    </row>
    <row r="67" spans="1:14" ht="43.8" thickBot="1" x14ac:dyDescent="0.35">
      <c r="A67" s="138" t="s">
        <v>78</v>
      </c>
      <c r="B67" s="136" t="s">
        <v>41</v>
      </c>
      <c r="C67" s="15" t="s">
        <v>67</v>
      </c>
      <c r="D67" s="6" t="s">
        <v>32</v>
      </c>
      <c r="E67" s="9">
        <v>11048</v>
      </c>
      <c r="F67" s="19" t="s">
        <v>33</v>
      </c>
      <c r="G67" s="17" t="s">
        <v>6</v>
      </c>
      <c r="H67" s="35">
        <v>0.19</v>
      </c>
      <c r="I67" s="36">
        <v>0.28000000000000003</v>
      </c>
      <c r="J67" s="36">
        <v>0.72</v>
      </c>
      <c r="K67" s="36">
        <v>0.16</v>
      </c>
      <c r="L67" s="36">
        <v>0.64</v>
      </c>
      <c r="M67" s="36">
        <v>0.2</v>
      </c>
      <c r="N67" s="37" t="s">
        <v>89</v>
      </c>
    </row>
    <row r="68" spans="1:14" ht="29.4" thickBot="1" x14ac:dyDescent="0.35">
      <c r="A68" s="138" t="s">
        <v>78</v>
      </c>
      <c r="B68" s="136" t="s">
        <v>41</v>
      </c>
      <c r="C68" s="15" t="s">
        <v>21</v>
      </c>
      <c r="D68" s="6" t="s">
        <v>22</v>
      </c>
      <c r="E68" s="9">
        <v>11047</v>
      </c>
      <c r="F68" s="16" t="s">
        <v>23</v>
      </c>
      <c r="G68" s="17" t="s">
        <v>44</v>
      </c>
      <c r="H68" s="12">
        <v>0.13</v>
      </c>
      <c r="I68" s="13">
        <v>0.23</v>
      </c>
      <c r="J68" s="13">
        <v>0.77</v>
      </c>
      <c r="K68" s="13">
        <v>0</v>
      </c>
      <c r="L68" s="13">
        <v>0.8</v>
      </c>
      <c r="M68" s="13">
        <v>0.2</v>
      </c>
      <c r="N68" s="14" t="s">
        <v>81</v>
      </c>
    </row>
    <row r="69" spans="1:14" ht="29.4" thickBot="1" x14ac:dyDescent="0.35">
      <c r="A69" s="138" t="s">
        <v>78</v>
      </c>
      <c r="B69" s="136" t="s">
        <v>41</v>
      </c>
      <c r="C69" s="15" t="s">
        <v>65</v>
      </c>
      <c r="D69" s="6" t="s">
        <v>22</v>
      </c>
      <c r="E69" s="9">
        <v>11047</v>
      </c>
      <c r="F69" s="16" t="s">
        <v>90</v>
      </c>
      <c r="G69" s="17" t="s">
        <v>6</v>
      </c>
      <c r="H69" s="12">
        <v>0.13</v>
      </c>
      <c r="I69" s="13">
        <v>0.23</v>
      </c>
      <c r="J69" s="13">
        <v>0.77</v>
      </c>
      <c r="K69" s="13">
        <v>0</v>
      </c>
      <c r="L69" s="13">
        <v>0.8</v>
      </c>
      <c r="M69" s="13">
        <v>0.2</v>
      </c>
      <c r="N69" s="14" t="s">
        <v>81</v>
      </c>
    </row>
    <row r="70" spans="1:14" ht="29.4" thickBot="1" x14ac:dyDescent="0.35">
      <c r="A70" s="138" t="s">
        <v>78</v>
      </c>
      <c r="B70" s="136" t="s">
        <v>41</v>
      </c>
      <c r="C70" s="15" t="s">
        <v>48</v>
      </c>
      <c r="D70" s="6" t="s">
        <v>49</v>
      </c>
      <c r="E70" s="9">
        <v>11049</v>
      </c>
      <c r="F70" s="16" t="s">
        <v>23</v>
      </c>
      <c r="G70" s="17" t="s">
        <v>44</v>
      </c>
      <c r="H70" s="12">
        <v>0</v>
      </c>
      <c r="I70" s="13">
        <v>0</v>
      </c>
      <c r="J70" s="13">
        <v>1</v>
      </c>
      <c r="K70" s="13">
        <v>0</v>
      </c>
      <c r="L70" s="13">
        <v>1</v>
      </c>
      <c r="M70" s="13">
        <v>0</v>
      </c>
      <c r="N70" s="14" t="s">
        <v>88</v>
      </c>
    </row>
    <row r="71" spans="1:14" ht="29.4" thickBot="1" x14ac:dyDescent="0.35">
      <c r="A71" s="138" t="s">
        <v>78</v>
      </c>
      <c r="B71" s="136" t="s">
        <v>41</v>
      </c>
      <c r="C71" s="15" t="s">
        <v>91</v>
      </c>
      <c r="D71" s="6" t="s">
        <v>38</v>
      </c>
      <c r="E71" s="9">
        <v>11051</v>
      </c>
      <c r="F71" s="16" t="s">
        <v>84</v>
      </c>
      <c r="G71" s="17" t="s">
        <v>44</v>
      </c>
      <c r="H71" s="38">
        <v>0.95</v>
      </c>
      <c r="I71" s="39">
        <v>0.99</v>
      </c>
      <c r="J71" s="39">
        <v>0.01</v>
      </c>
      <c r="K71" s="39">
        <v>0.45</v>
      </c>
      <c r="L71" s="39">
        <v>0.55000000000000004</v>
      </c>
      <c r="M71" s="39">
        <v>0</v>
      </c>
      <c r="N71" s="40" t="s">
        <v>92</v>
      </c>
    </row>
    <row r="72" spans="1:14" ht="29.4" thickBot="1" x14ac:dyDescent="0.35">
      <c r="A72" s="138" t="s">
        <v>78</v>
      </c>
      <c r="B72" s="136" t="s">
        <v>31</v>
      </c>
      <c r="C72" s="15" t="s">
        <v>93</v>
      </c>
      <c r="D72" s="6" t="s">
        <v>94</v>
      </c>
      <c r="E72" s="9">
        <v>11062</v>
      </c>
      <c r="F72" s="16" t="s">
        <v>79</v>
      </c>
      <c r="G72" s="17" t="s">
        <v>6</v>
      </c>
      <c r="H72" s="35">
        <v>0.27</v>
      </c>
      <c r="I72" s="36">
        <v>0.51</v>
      </c>
      <c r="J72" s="36">
        <v>0.49</v>
      </c>
      <c r="K72" s="36">
        <v>0.45</v>
      </c>
      <c r="L72" s="36">
        <v>0.35</v>
      </c>
      <c r="M72" s="36">
        <v>0.2</v>
      </c>
      <c r="N72" s="37" t="s">
        <v>95</v>
      </c>
    </row>
    <row r="73" spans="1:14" ht="29.4" thickBot="1" x14ac:dyDescent="0.35">
      <c r="A73" s="138" t="s">
        <v>78</v>
      </c>
      <c r="B73" s="136" t="s">
        <v>31</v>
      </c>
      <c r="C73" s="15" t="s">
        <v>48</v>
      </c>
      <c r="D73" s="6" t="s">
        <v>49</v>
      </c>
      <c r="E73" s="9">
        <v>11058</v>
      </c>
      <c r="F73" s="16" t="s">
        <v>23</v>
      </c>
      <c r="G73" s="17" t="s">
        <v>44</v>
      </c>
      <c r="H73" s="12">
        <v>0</v>
      </c>
      <c r="I73" s="13">
        <v>0</v>
      </c>
      <c r="J73" s="13">
        <v>1</v>
      </c>
      <c r="K73" s="13">
        <v>0</v>
      </c>
      <c r="L73" s="13">
        <v>1</v>
      </c>
      <c r="M73" s="13">
        <v>0</v>
      </c>
      <c r="N73" s="14" t="s">
        <v>88</v>
      </c>
    </row>
    <row r="74" spans="1:14" ht="29.4" thickBot="1" x14ac:dyDescent="0.35">
      <c r="A74" s="138" t="s">
        <v>78</v>
      </c>
      <c r="B74" s="136" t="s">
        <v>31</v>
      </c>
      <c r="C74" s="15" t="s">
        <v>96</v>
      </c>
      <c r="D74" s="6" t="s">
        <v>32</v>
      </c>
      <c r="E74" s="9">
        <v>11060</v>
      </c>
      <c r="F74" s="16" t="s">
        <v>79</v>
      </c>
      <c r="G74" s="17" t="s">
        <v>6</v>
      </c>
      <c r="H74" s="12">
        <v>0.19</v>
      </c>
      <c r="I74" s="13">
        <v>0.38</v>
      </c>
      <c r="J74" s="13">
        <v>0.62</v>
      </c>
      <c r="K74" s="13">
        <v>0.25</v>
      </c>
      <c r="L74" s="13">
        <v>0.54</v>
      </c>
      <c r="M74" s="13">
        <v>0.21</v>
      </c>
      <c r="N74" s="14" t="s">
        <v>97</v>
      </c>
    </row>
    <row r="75" spans="1:14" ht="29.4" thickBot="1" x14ac:dyDescent="0.35">
      <c r="A75" s="138" t="s">
        <v>78</v>
      </c>
      <c r="B75" s="136" t="s">
        <v>31</v>
      </c>
      <c r="C75" s="15" t="s">
        <v>52</v>
      </c>
      <c r="D75" s="6" t="s">
        <v>32</v>
      </c>
      <c r="E75" s="9">
        <v>11060</v>
      </c>
      <c r="F75" s="16" t="s">
        <v>79</v>
      </c>
      <c r="G75" s="17" t="s">
        <v>6</v>
      </c>
      <c r="H75" s="12">
        <v>0.19</v>
      </c>
      <c r="I75" s="13">
        <v>0.38</v>
      </c>
      <c r="J75" s="13">
        <v>0.62</v>
      </c>
      <c r="K75" s="13">
        <v>0.25</v>
      </c>
      <c r="L75" s="13">
        <v>0.54</v>
      </c>
      <c r="M75" s="13">
        <v>0.21</v>
      </c>
      <c r="N75" s="14" t="s">
        <v>97</v>
      </c>
    </row>
    <row r="76" spans="1:14" ht="29.4" thickBot="1" x14ac:dyDescent="0.35">
      <c r="A76" s="138" t="s">
        <v>78</v>
      </c>
      <c r="B76" s="136" t="s">
        <v>31</v>
      </c>
      <c r="C76" s="15" t="s">
        <v>82</v>
      </c>
      <c r="D76" s="6" t="s">
        <v>83</v>
      </c>
      <c r="E76" s="9">
        <v>11061</v>
      </c>
      <c r="F76" s="16" t="s">
        <v>84</v>
      </c>
      <c r="G76" s="17" t="s">
        <v>44</v>
      </c>
      <c r="H76" s="12">
        <v>7.0000000000000007E-2</v>
      </c>
      <c r="I76" s="13">
        <v>0.06</v>
      </c>
      <c r="J76" s="13">
        <v>0.94</v>
      </c>
      <c r="K76" s="13">
        <v>0</v>
      </c>
      <c r="L76" s="13">
        <v>0.97</v>
      </c>
      <c r="M76" s="13">
        <v>0.03</v>
      </c>
      <c r="N76" s="14" t="s">
        <v>98</v>
      </c>
    </row>
    <row r="77" spans="1:14" ht="29.4" thickBot="1" x14ac:dyDescent="0.35">
      <c r="A77" s="138" t="s">
        <v>78</v>
      </c>
      <c r="B77" s="136" t="s">
        <v>31</v>
      </c>
      <c r="C77" s="21" t="s">
        <v>91</v>
      </c>
      <c r="D77" s="22" t="s">
        <v>38</v>
      </c>
      <c r="E77" s="9">
        <v>11059</v>
      </c>
      <c r="F77" s="41" t="s">
        <v>84</v>
      </c>
      <c r="G77" s="42" t="s">
        <v>44</v>
      </c>
      <c r="H77" s="38">
        <v>0.95</v>
      </c>
      <c r="I77" s="39">
        <v>0.99</v>
      </c>
      <c r="J77" s="39">
        <v>0.01</v>
      </c>
      <c r="K77" s="39">
        <v>0.44</v>
      </c>
      <c r="L77" s="39">
        <v>0.56000000000000005</v>
      </c>
      <c r="M77" s="39">
        <v>0</v>
      </c>
      <c r="N77" s="40" t="s">
        <v>92</v>
      </c>
    </row>
    <row r="78" spans="1:14" ht="29.4" thickBot="1" x14ac:dyDescent="0.35">
      <c r="A78" s="140" t="s">
        <v>99</v>
      </c>
      <c r="B78" s="136" t="s">
        <v>15</v>
      </c>
      <c r="C78" s="7" t="s">
        <v>52</v>
      </c>
      <c r="D78" s="8" t="s">
        <v>17</v>
      </c>
      <c r="E78" s="9">
        <v>24016</v>
      </c>
      <c r="F78" s="23" t="s">
        <v>79</v>
      </c>
      <c r="G78" s="43" t="s">
        <v>6</v>
      </c>
      <c r="H78" s="44">
        <v>0.27</v>
      </c>
      <c r="I78" s="45">
        <v>0.35</v>
      </c>
      <c r="J78" s="45">
        <v>0.65</v>
      </c>
      <c r="K78" s="45">
        <v>0.24</v>
      </c>
      <c r="L78" s="45">
        <v>0.55000000000000004</v>
      </c>
      <c r="M78" s="45">
        <v>0.2</v>
      </c>
      <c r="N78" s="37" t="s">
        <v>100</v>
      </c>
    </row>
    <row r="79" spans="1:14" ht="29.4" thickBot="1" x14ac:dyDescent="0.35">
      <c r="A79" s="140" t="s">
        <v>99</v>
      </c>
      <c r="B79" s="136" t="s">
        <v>15</v>
      </c>
      <c r="C79" s="15" t="s">
        <v>21</v>
      </c>
      <c r="D79" s="6" t="s">
        <v>22</v>
      </c>
      <c r="E79" s="9">
        <v>24015</v>
      </c>
      <c r="F79" s="16" t="s">
        <v>23</v>
      </c>
      <c r="G79" s="46" t="s">
        <v>44</v>
      </c>
      <c r="H79" s="47">
        <v>0.08</v>
      </c>
      <c r="I79" s="48">
        <v>0.06</v>
      </c>
      <c r="J79" s="48">
        <v>0.94</v>
      </c>
      <c r="K79" s="48">
        <v>0.02</v>
      </c>
      <c r="L79" s="48">
        <v>0.93</v>
      </c>
      <c r="M79" s="48">
        <v>0.05</v>
      </c>
      <c r="N79" s="14" t="s">
        <v>101</v>
      </c>
    </row>
    <row r="80" spans="1:14" ht="15" thickBot="1" x14ac:dyDescent="0.35">
      <c r="A80" s="140" t="s">
        <v>99</v>
      </c>
      <c r="B80" s="136" t="s">
        <v>15</v>
      </c>
      <c r="C80" s="15" t="s">
        <v>102</v>
      </c>
      <c r="D80" s="6" t="s">
        <v>49</v>
      </c>
      <c r="E80" s="9">
        <v>24013</v>
      </c>
      <c r="F80" s="16" t="s">
        <v>23</v>
      </c>
      <c r="G80" s="46" t="s">
        <v>44</v>
      </c>
      <c r="H80" s="47">
        <v>0</v>
      </c>
      <c r="I80" s="48">
        <v>0</v>
      </c>
      <c r="J80" s="48">
        <v>1</v>
      </c>
      <c r="K80" s="48">
        <v>0</v>
      </c>
      <c r="L80" s="48">
        <v>1</v>
      </c>
      <c r="M80" s="48">
        <v>0</v>
      </c>
      <c r="N80" s="18" t="s">
        <v>103</v>
      </c>
    </row>
    <row r="81" spans="1:14" ht="29.4" thickBot="1" x14ac:dyDescent="0.35">
      <c r="A81" s="140" t="s">
        <v>99</v>
      </c>
      <c r="B81" s="136" t="s">
        <v>15</v>
      </c>
      <c r="C81" s="15" t="s">
        <v>23</v>
      </c>
      <c r="D81" s="6" t="s">
        <v>28</v>
      </c>
      <c r="E81" s="9">
        <v>24018</v>
      </c>
      <c r="F81" s="104" t="s">
        <v>56</v>
      </c>
      <c r="G81" s="111"/>
      <c r="H81" s="47">
        <v>0.88</v>
      </c>
      <c r="I81" s="48">
        <v>0.95</v>
      </c>
      <c r="J81" s="48">
        <v>0.05</v>
      </c>
      <c r="K81" s="48">
        <v>0.36</v>
      </c>
      <c r="L81" s="48">
        <v>0.63</v>
      </c>
      <c r="M81" s="48">
        <v>0.01</v>
      </c>
      <c r="N81" s="14" t="s">
        <v>104</v>
      </c>
    </row>
    <row r="82" spans="1:14" ht="15" thickBot="1" x14ac:dyDescent="0.35">
      <c r="A82" s="140" t="s">
        <v>99</v>
      </c>
      <c r="B82" s="136" t="s">
        <v>15</v>
      </c>
      <c r="C82" s="15" t="s">
        <v>23</v>
      </c>
      <c r="D82" s="6" t="s">
        <v>59</v>
      </c>
      <c r="E82" s="9">
        <v>24019</v>
      </c>
      <c r="F82" s="104" t="s">
        <v>56</v>
      </c>
      <c r="G82" s="111"/>
      <c r="H82" s="47">
        <v>0.36</v>
      </c>
      <c r="I82" s="48">
        <v>0.5</v>
      </c>
      <c r="J82" s="48">
        <v>0.5</v>
      </c>
      <c r="K82" s="48">
        <v>0.99</v>
      </c>
      <c r="L82" s="48">
        <v>0.36</v>
      </c>
      <c r="M82" s="48">
        <v>0</v>
      </c>
      <c r="N82" s="18"/>
    </row>
    <row r="83" spans="1:14" ht="15" thickBot="1" x14ac:dyDescent="0.35">
      <c r="A83" s="140" t="s">
        <v>99</v>
      </c>
      <c r="B83" s="136" t="s">
        <v>15</v>
      </c>
      <c r="C83" s="15" t="s">
        <v>23</v>
      </c>
      <c r="D83" s="6" t="s">
        <v>58</v>
      </c>
      <c r="E83" s="9">
        <v>24017</v>
      </c>
      <c r="F83" s="104" t="s">
        <v>56</v>
      </c>
      <c r="G83" s="111"/>
      <c r="H83" s="47">
        <v>0.14000000000000001</v>
      </c>
      <c r="I83" s="48">
        <v>0.5</v>
      </c>
      <c r="J83" s="48">
        <v>0.5</v>
      </c>
      <c r="K83" s="48">
        <v>0.12</v>
      </c>
      <c r="L83" s="48">
        <v>1</v>
      </c>
      <c r="M83" s="48">
        <v>0</v>
      </c>
      <c r="N83" s="18"/>
    </row>
    <row r="84" spans="1:14" ht="15" thickBot="1" x14ac:dyDescent="0.35">
      <c r="A84" s="140" t="s">
        <v>99</v>
      </c>
      <c r="B84" s="136" t="s">
        <v>15</v>
      </c>
      <c r="C84" s="15" t="s">
        <v>23</v>
      </c>
      <c r="D84" s="6" t="s">
        <v>105</v>
      </c>
      <c r="E84" s="9">
        <v>24020</v>
      </c>
      <c r="F84" s="104" t="s">
        <v>56</v>
      </c>
      <c r="G84" s="111"/>
      <c r="H84" s="47">
        <v>1</v>
      </c>
      <c r="I84" s="48">
        <v>0.9</v>
      </c>
      <c r="J84" s="48">
        <v>0.1</v>
      </c>
      <c r="K84" s="48">
        <v>0.49</v>
      </c>
      <c r="L84" s="48">
        <v>0.63</v>
      </c>
      <c r="M84" s="48">
        <v>0</v>
      </c>
      <c r="N84" s="18" t="s">
        <v>106</v>
      </c>
    </row>
    <row r="85" spans="1:14" ht="15" thickBot="1" x14ac:dyDescent="0.35">
      <c r="A85" s="140" t="s">
        <v>99</v>
      </c>
      <c r="B85" s="136" t="s">
        <v>15</v>
      </c>
      <c r="C85" s="15" t="s">
        <v>23</v>
      </c>
      <c r="D85" s="6" t="s">
        <v>26</v>
      </c>
      <c r="E85" s="9">
        <v>24021</v>
      </c>
      <c r="F85" s="104" t="s">
        <v>56</v>
      </c>
      <c r="G85" s="111"/>
      <c r="H85" s="47">
        <v>1</v>
      </c>
      <c r="I85" s="48">
        <v>0.95</v>
      </c>
      <c r="J85" s="48">
        <v>0.05</v>
      </c>
      <c r="K85" s="48">
        <v>0.96</v>
      </c>
      <c r="L85" s="48">
        <v>0.04</v>
      </c>
      <c r="M85" s="48">
        <v>0</v>
      </c>
      <c r="N85" s="18" t="s">
        <v>107</v>
      </c>
    </row>
    <row r="86" spans="1:14" ht="15" thickBot="1" x14ac:dyDescent="0.35">
      <c r="A86" s="140" t="s">
        <v>99</v>
      </c>
      <c r="B86" s="136" t="s">
        <v>15</v>
      </c>
      <c r="C86" s="15" t="s">
        <v>23</v>
      </c>
      <c r="D86" s="6" t="s">
        <v>60</v>
      </c>
      <c r="E86" s="9">
        <v>24022</v>
      </c>
      <c r="F86" s="104" t="s">
        <v>56</v>
      </c>
      <c r="G86" s="111"/>
      <c r="H86" s="47">
        <v>0.56000000000000005</v>
      </c>
      <c r="I86" s="48">
        <v>0.55000000000000004</v>
      </c>
      <c r="J86" s="48">
        <v>0.45</v>
      </c>
      <c r="K86" s="49">
        <v>5.0000000000000001E-3</v>
      </c>
      <c r="L86" s="48">
        <v>0.99</v>
      </c>
      <c r="M86" s="48">
        <v>0.01</v>
      </c>
      <c r="N86" s="18" t="s">
        <v>108</v>
      </c>
    </row>
    <row r="87" spans="1:14" ht="29.4" thickBot="1" x14ac:dyDescent="0.35">
      <c r="A87" s="140" t="s">
        <v>99</v>
      </c>
      <c r="B87" s="136" t="s">
        <v>31</v>
      </c>
      <c r="C87" s="15" t="s">
        <v>21</v>
      </c>
      <c r="D87" s="6" t="s">
        <v>22</v>
      </c>
      <c r="E87" s="9">
        <v>24010</v>
      </c>
      <c r="F87" s="16" t="s">
        <v>23</v>
      </c>
      <c r="G87" s="46" t="s">
        <v>44</v>
      </c>
      <c r="H87" s="47">
        <v>0.08</v>
      </c>
      <c r="I87" s="48">
        <v>0.08</v>
      </c>
      <c r="J87" s="48">
        <v>0.92</v>
      </c>
      <c r="K87" s="48">
        <v>0.02</v>
      </c>
      <c r="L87" s="48">
        <v>0.9</v>
      </c>
      <c r="M87" s="48">
        <v>0.08</v>
      </c>
      <c r="N87" s="14" t="s">
        <v>109</v>
      </c>
    </row>
    <row r="88" spans="1:14" ht="29.4" thickBot="1" x14ac:dyDescent="0.35">
      <c r="A88" s="140" t="s">
        <v>99</v>
      </c>
      <c r="B88" s="136" t="s">
        <v>31</v>
      </c>
      <c r="C88" s="15" t="s">
        <v>102</v>
      </c>
      <c r="D88" s="6" t="s">
        <v>49</v>
      </c>
      <c r="E88" s="9">
        <v>24009</v>
      </c>
      <c r="F88" s="16" t="s">
        <v>23</v>
      </c>
      <c r="G88" s="46" t="s">
        <v>44</v>
      </c>
      <c r="H88" s="47">
        <v>0</v>
      </c>
      <c r="I88" s="48">
        <v>0</v>
      </c>
      <c r="J88" s="48">
        <v>1</v>
      </c>
      <c r="K88" s="48">
        <v>0</v>
      </c>
      <c r="L88" s="48">
        <v>1</v>
      </c>
      <c r="M88" s="48">
        <v>0</v>
      </c>
      <c r="N88" s="14" t="s">
        <v>110</v>
      </c>
    </row>
    <row r="89" spans="1:14" ht="29.4" thickBot="1" x14ac:dyDescent="0.35">
      <c r="A89" s="140" t="s">
        <v>99</v>
      </c>
      <c r="B89" s="136" t="s">
        <v>31</v>
      </c>
      <c r="C89" s="15" t="s">
        <v>52</v>
      </c>
      <c r="D89" s="6" t="s">
        <v>32</v>
      </c>
      <c r="E89" s="9">
        <v>24011</v>
      </c>
      <c r="F89" s="16" t="s">
        <v>79</v>
      </c>
      <c r="G89" s="46" t="s">
        <v>6</v>
      </c>
      <c r="H89" s="47">
        <v>0.27</v>
      </c>
      <c r="I89" s="48">
        <v>0.31</v>
      </c>
      <c r="J89" s="48">
        <v>0.69</v>
      </c>
      <c r="K89" s="48">
        <v>0.23</v>
      </c>
      <c r="L89" s="48">
        <v>0.56999999999999995</v>
      </c>
      <c r="M89" s="48">
        <v>0.2</v>
      </c>
      <c r="N89" s="14" t="s">
        <v>111</v>
      </c>
    </row>
    <row r="90" spans="1:14" ht="29.4" thickBot="1" x14ac:dyDescent="0.35">
      <c r="A90" s="140" t="s">
        <v>99</v>
      </c>
      <c r="B90" s="136" t="s">
        <v>31</v>
      </c>
      <c r="C90" s="15" t="s">
        <v>23</v>
      </c>
      <c r="D90" s="6" t="s">
        <v>28</v>
      </c>
      <c r="E90" s="9">
        <v>24024</v>
      </c>
      <c r="F90" s="104" t="s">
        <v>56</v>
      </c>
      <c r="G90" s="111"/>
      <c r="H90" s="47">
        <v>0.18</v>
      </c>
      <c r="I90" s="48">
        <v>0.32</v>
      </c>
      <c r="J90" s="48">
        <v>0.68</v>
      </c>
      <c r="K90" s="48">
        <v>0.43</v>
      </c>
      <c r="L90" s="48">
        <v>0.56999999999999995</v>
      </c>
      <c r="M90" s="48">
        <v>0</v>
      </c>
      <c r="N90" s="14" t="s">
        <v>112</v>
      </c>
    </row>
    <row r="91" spans="1:14" ht="15" thickBot="1" x14ac:dyDescent="0.35">
      <c r="A91" s="140" t="s">
        <v>99</v>
      </c>
      <c r="B91" s="136" t="s">
        <v>31</v>
      </c>
      <c r="C91" s="15" t="s">
        <v>23</v>
      </c>
      <c r="D91" s="6" t="s">
        <v>59</v>
      </c>
      <c r="E91" s="9">
        <v>24025</v>
      </c>
      <c r="F91" s="104" t="s">
        <v>56</v>
      </c>
      <c r="G91" s="111"/>
      <c r="H91" s="47">
        <v>0.2</v>
      </c>
      <c r="I91" s="48">
        <v>0.74</v>
      </c>
      <c r="J91" s="48">
        <v>0.26</v>
      </c>
      <c r="K91" s="48">
        <v>0.91</v>
      </c>
      <c r="L91" s="48">
        <v>0.09</v>
      </c>
      <c r="M91" s="48">
        <v>0</v>
      </c>
      <c r="N91" s="18" t="s">
        <v>113</v>
      </c>
    </row>
    <row r="92" spans="1:14" ht="29.4" thickBot="1" x14ac:dyDescent="0.35">
      <c r="A92" s="140" t="s">
        <v>99</v>
      </c>
      <c r="B92" s="136" t="s">
        <v>31</v>
      </c>
      <c r="C92" s="15" t="s">
        <v>23</v>
      </c>
      <c r="D92" s="6" t="s">
        <v>58</v>
      </c>
      <c r="E92" s="9">
        <v>24023</v>
      </c>
      <c r="F92" s="104" t="s">
        <v>56</v>
      </c>
      <c r="G92" s="111"/>
      <c r="H92" s="47">
        <v>0.01</v>
      </c>
      <c r="I92" s="48">
        <v>0.01</v>
      </c>
      <c r="J92" s="48">
        <v>0.99</v>
      </c>
      <c r="K92" s="48">
        <v>0</v>
      </c>
      <c r="L92" s="48">
        <v>0.99</v>
      </c>
      <c r="M92" s="48">
        <v>0.01</v>
      </c>
      <c r="N92" s="14" t="s">
        <v>114</v>
      </c>
    </row>
    <row r="93" spans="1:14" ht="15" thickBot="1" x14ac:dyDescent="0.35">
      <c r="A93" s="140" t="s">
        <v>99</v>
      </c>
      <c r="B93" s="136" t="s">
        <v>31</v>
      </c>
      <c r="C93" s="15" t="s">
        <v>23</v>
      </c>
      <c r="D93" s="6" t="s">
        <v>105</v>
      </c>
      <c r="E93" s="9">
        <v>24026</v>
      </c>
      <c r="F93" s="104" t="s">
        <v>56</v>
      </c>
      <c r="G93" s="111"/>
      <c r="H93" s="47">
        <v>0.84</v>
      </c>
      <c r="I93" s="48">
        <v>0.77</v>
      </c>
      <c r="J93" s="48">
        <v>0.23</v>
      </c>
      <c r="K93" s="48">
        <v>0.45</v>
      </c>
      <c r="L93" s="48">
        <v>0.55000000000000004</v>
      </c>
      <c r="M93" s="48">
        <v>0</v>
      </c>
      <c r="N93" s="18" t="s">
        <v>115</v>
      </c>
    </row>
    <row r="94" spans="1:14" ht="15" thickBot="1" x14ac:dyDescent="0.35">
      <c r="A94" s="140" t="s">
        <v>99</v>
      </c>
      <c r="B94" s="136" t="s">
        <v>31</v>
      </c>
      <c r="C94" s="15" t="s">
        <v>23</v>
      </c>
      <c r="D94" s="6" t="s">
        <v>116</v>
      </c>
      <c r="E94" s="9">
        <v>24027</v>
      </c>
      <c r="F94" s="104" t="s">
        <v>56</v>
      </c>
      <c r="G94" s="111"/>
      <c r="H94" s="47">
        <v>0.73</v>
      </c>
      <c r="I94" s="48">
        <v>0.23</v>
      </c>
      <c r="J94" s="48">
        <v>0.77</v>
      </c>
      <c r="K94" s="48">
        <v>0.18</v>
      </c>
      <c r="L94" s="48">
        <v>0.82</v>
      </c>
      <c r="M94" s="48">
        <v>0</v>
      </c>
      <c r="N94" s="18" t="s">
        <v>117</v>
      </c>
    </row>
    <row r="95" spans="1:14" ht="29.4" thickBot="1" x14ac:dyDescent="0.35">
      <c r="A95" s="140" t="s">
        <v>99</v>
      </c>
      <c r="B95" s="136" t="s">
        <v>31</v>
      </c>
      <c r="C95" s="15" t="s">
        <v>23</v>
      </c>
      <c r="D95" s="6" t="s">
        <v>26</v>
      </c>
      <c r="E95" s="9">
        <v>24028</v>
      </c>
      <c r="F95" s="104" t="s">
        <v>56</v>
      </c>
      <c r="G95" s="111"/>
      <c r="H95" s="47">
        <v>0.86</v>
      </c>
      <c r="I95" s="48">
        <v>1.32</v>
      </c>
      <c r="J95" s="48">
        <v>0.18</v>
      </c>
      <c r="K95" s="48">
        <v>0.97</v>
      </c>
      <c r="L95" s="48">
        <v>0.1</v>
      </c>
      <c r="M95" s="48">
        <v>0</v>
      </c>
      <c r="N95" s="14" t="s">
        <v>118</v>
      </c>
    </row>
    <row r="96" spans="1:14" ht="15" thickBot="1" x14ac:dyDescent="0.35">
      <c r="A96" s="140" t="s">
        <v>99</v>
      </c>
      <c r="B96" s="136" t="s">
        <v>31</v>
      </c>
      <c r="C96" s="15" t="s">
        <v>23</v>
      </c>
      <c r="D96" s="6" t="s">
        <v>60</v>
      </c>
      <c r="E96" s="9">
        <v>24029</v>
      </c>
      <c r="F96" s="104" t="s">
        <v>56</v>
      </c>
      <c r="G96" s="111"/>
      <c r="H96" s="47">
        <v>0.61</v>
      </c>
      <c r="I96" s="48">
        <v>0.54</v>
      </c>
      <c r="J96" s="48">
        <v>0.46</v>
      </c>
      <c r="K96" s="48">
        <v>0.01</v>
      </c>
      <c r="L96" s="48">
        <v>0.98</v>
      </c>
      <c r="M96" s="48">
        <v>0.01</v>
      </c>
      <c r="N96" s="18" t="s">
        <v>108</v>
      </c>
    </row>
    <row r="97" spans="1:14" ht="29.4" thickBot="1" x14ac:dyDescent="0.35">
      <c r="A97" s="140" t="s">
        <v>99</v>
      </c>
      <c r="B97" s="136" t="s">
        <v>41</v>
      </c>
      <c r="C97" s="15" t="s">
        <v>21</v>
      </c>
      <c r="D97" s="6" t="s">
        <v>22</v>
      </c>
      <c r="E97" s="9">
        <v>24003</v>
      </c>
      <c r="F97" s="16" t="s">
        <v>23</v>
      </c>
      <c r="G97" s="46" t="s">
        <v>44</v>
      </c>
      <c r="H97" s="47">
        <v>0.08</v>
      </c>
      <c r="I97" s="48">
        <v>7.0000000000000007E-2</v>
      </c>
      <c r="J97" s="48">
        <v>0.93</v>
      </c>
      <c r="K97" s="48">
        <v>0.02</v>
      </c>
      <c r="L97" s="48">
        <v>0.9</v>
      </c>
      <c r="M97" s="48">
        <v>0.08</v>
      </c>
      <c r="N97" s="14" t="s">
        <v>119</v>
      </c>
    </row>
    <row r="98" spans="1:14" ht="29.4" thickBot="1" x14ac:dyDescent="0.35">
      <c r="A98" s="140" t="s">
        <v>99</v>
      </c>
      <c r="B98" s="136" t="s">
        <v>41</v>
      </c>
      <c r="C98" s="15" t="s">
        <v>52</v>
      </c>
      <c r="D98" s="6" t="s">
        <v>32</v>
      </c>
      <c r="E98" s="9">
        <v>24004</v>
      </c>
      <c r="F98" s="16" t="s">
        <v>23</v>
      </c>
      <c r="G98" s="46" t="s">
        <v>44</v>
      </c>
      <c r="H98" s="47">
        <v>0.28000000000000003</v>
      </c>
      <c r="I98" s="48">
        <v>0.32</v>
      </c>
      <c r="J98" s="48">
        <v>0.68</v>
      </c>
      <c r="K98" s="48">
        <v>0.23</v>
      </c>
      <c r="L98" s="48">
        <v>0.56999999999999995</v>
      </c>
      <c r="M98" s="48">
        <v>0.2</v>
      </c>
      <c r="N98" s="14" t="s">
        <v>120</v>
      </c>
    </row>
    <row r="99" spans="1:14" ht="29.4" thickBot="1" x14ac:dyDescent="0.35">
      <c r="A99" s="140" t="s">
        <v>99</v>
      </c>
      <c r="B99" s="136" t="s">
        <v>41</v>
      </c>
      <c r="C99" s="15" t="s">
        <v>23</v>
      </c>
      <c r="D99" s="6" t="s">
        <v>28</v>
      </c>
      <c r="E99" s="9">
        <v>24005</v>
      </c>
      <c r="F99" s="104" t="s">
        <v>56</v>
      </c>
      <c r="G99" s="111"/>
      <c r="H99" s="47">
        <v>0.22</v>
      </c>
      <c r="I99" s="48">
        <v>0.26</v>
      </c>
      <c r="J99" s="48">
        <v>0.74</v>
      </c>
      <c r="K99" s="48">
        <v>0.37</v>
      </c>
      <c r="L99" s="48">
        <v>0.63</v>
      </c>
      <c r="M99" s="48">
        <v>0</v>
      </c>
      <c r="N99" s="14" t="s">
        <v>121</v>
      </c>
    </row>
    <row r="100" spans="1:14" ht="15" thickBot="1" x14ac:dyDescent="0.35">
      <c r="A100" s="140" t="s">
        <v>99</v>
      </c>
      <c r="B100" s="136" t="s">
        <v>41</v>
      </c>
      <c r="C100" s="15" t="s">
        <v>23</v>
      </c>
      <c r="D100" s="6" t="s">
        <v>59</v>
      </c>
      <c r="E100" s="9">
        <v>24006</v>
      </c>
      <c r="F100" s="104" t="s">
        <v>56</v>
      </c>
      <c r="G100" s="111"/>
      <c r="H100" s="47">
        <v>0.2</v>
      </c>
      <c r="I100" s="48">
        <v>0.75</v>
      </c>
      <c r="J100" s="48">
        <v>0.25</v>
      </c>
      <c r="K100" s="48">
        <v>0.93</v>
      </c>
      <c r="L100" s="48">
        <v>0</v>
      </c>
      <c r="M100" s="48">
        <v>7.0000000000000007E-2</v>
      </c>
      <c r="N100" s="14" t="s">
        <v>122</v>
      </c>
    </row>
    <row r="101" spans="1:14" ht="29.4" thickBot="1" x14ac:dyDescent="0.35">
      <c r="A101" s="140" t="s">
        <v>99</v>
      </c>
      <c r="B101" s="136" t="s">
        <v>41</v>
      </c>
      <c r="C101" s="15" t="s">
        <v>23</v>
      </c>
      <c r="D101" s="6" t="s">
        <v>58</v>
      </c>
      <c r="E101" s="9">
        <v>24007</v>
      </c>
      <c r="F101" s="104" t="s">
        <v>56</v>
      </c>
      <c r="G101" s="111"/>
      <c r="H101" s="47">
        <v>0.01</v>
      </c>
      <c r="I101" s="48">
        <v>0.01</v>
      </c>
      <c r="J101" s="48">
        <v>0.99</v>
      </c>
      <c r="K101" s="48">
        <v>0</v>
      </c>
      <c r="L101" s="48">
        <v>1</v>
      </c>
      <c r="M101" s="48">
        <v>0</v>
      </c>
      <c r="N101" s="14" t="s">
        <v>123</v>
      </c>
    </row>
    <row r="102" spans="1:14" ht="29.4" thickBot="1" x14ac:dyDescent="0.35">
      <c r="A102" s="140" t="s">
        <v>99</v>
      </c>
      <c r="B102" s="136" t="s">
        <v>41</v>
      </c>
      <c r="C102" s="15" t="s">
        <v>23</v>
      </c>
      <c r="D102" s="6" t="s">
        <v>124</v>
      </c>
      <c r="E102" s="9">
        <v>24008</v>
      </c>
      <c r="F102" s="104" t="s">
        <v>56</v>
      </c>
      <c r="G102" s="111"/>
      <c r="H102" s="47">
        <v>0.28000000000000003</v>
      </c>
      <c r="I102" s="48">
        <v>0.32</v>
      </c>
      <c r="J102" s="48">
        <v>0.68</v>
      </c>
      <c r="K102" s="48">
        <v>0.23</v>
      </c>
      <c r="L102" s="48">
        <v>0.56999999999999995</v>
      </c>
      <c r="M102" s="48">
        <v>0.2</v>
      </c>
      <c r="N102" s="14" t="s">
        <v>120</v>
      </c>
    </row>
    <row r="103" spans="1:14" ht="15" thickBot="1" x14ac:dyDescent="0.35">
      <c r="A103" s="140" t="s">
        <v>99</v>
      </c>
      <c r="B103" s="136" t="s">
        <v>41</v>
      </c>
      <c r="C103" s="15" t="s">
        <v>37</v>
      </c>
      <c r="D103" s="6" t="s">
        <v>125</v>
      </c>
      <c r="E103" s="9">
        <v>24030</v>
      </c>
      <c r="F103" s="104" t="s">
        <v>56</v>
      </c>
      <c r="G103" s="111"/>
      <c r="H103" s="47">
        <v>0.87</v>
      </c>
      <c r="I103" s="48">
        <v>0.87</v>
      </c>
      <c r="J103" s="48">
        <v>0.13</v>
      </c>
      <c r="K103" s="48">
        <v>0.44</v>
      </c>
      <c r="L103" s="48">
        <v>0.56000000000000005</v>
      </c>
      <c r="M103" s="48">
        <v>0</v>
      </c>
      <c r="N103" s="14" t="s">
        <v>126</v>
      </c>
    </row>
    <row r="104" spans="1:14" ht="15" thickBot="1" x14ac:dyDescent="0.35">
      <c r="A104" s="140" t="s">
        <v>99</v>
      </c>
      <c r="B104" s="136" t="s">
        <v>41</v>
      </c>
      <c r="C104" s="15" t="s">
        <v>23</v>
      </c>
      <c r="D104" s="6" t="s">
        <v>116</v>
      </c>
      <c r="E104" s="9">
        <v>24031</v>
      </c>
      <c r="F104" s="104" t="s">
        <v>56</v>
      </c>
      <c r="G104" s="111"/>
      <c r="H104" s="47">
        <v>0.76</v>
      </c>
      <c r="I104" s="48">
        <v>0.25</v>
      </c>
      <c r="J104" s="48">
        <v>0.75</v>
      </c>
      <c r="K104" s="48">
        <v>0.19</v>
      </c>
      <c r="L104" s="48">
        <v>0.81</v>
      </c>
      <c r="M104" s="48">
        <v>0</v>
      </c>
      <c r="N104" s="14" t="s">
        <v>127</v>
      </c>
    </row>
    <row r="105" spans="1:14" ht="29.4" thickBot="1" x14ac:dyDescent="0.35">
      <c r="A105" s="140" t="s">
        <v>99</v>
      </c>
      <c r="B105" s="136" t="s">
        <v>41</v>
      </c>
      <c r="C105" s="15" t="s">
        <v>23</v>
      </c>
      <c r="D105" s="6" t="s">
        <v>26</v>
      </c>
      <c r="E105" s="9">
        <v>24032</v>
      </c>
      <c r="F105" s="104" t="s">
        <v>56</v>
      </c>
      <c r="G105" s="111"/>
      <c r="H105" s="47">
        <v>0.9</v>
      </c>
      <c r="I105" s="48">
        <v>1.47</v>
      </c>
      <c r="J105" s="48">
        <v>0.03</v>
      </c>
      <c r="K105" s="48">
        <v>0.98</v>
      </c>
      <c r="L105" s="48">
        <v>0.5</v>
      </c>
      <c r="M105" s="48">
        <v>0</v>
      </c>
      <c r="N105" s="14" t="s">
        <v>128</v>
      </c>
    </row>
    <row r="106" spans="1:14" ht="15" thickBot="1" x14ac:dyDescent="0.35">
      <c r="A106" s="140" t="s">
        <v>99</v>
      </c>
      <c r="B106" s="136" t="s">
        <v>41</v>
      </c>
      <c r="C106" s="50" t="s">
        <v>23</v>
      </c>
      <c r="D106" s="51" t="s">
        <v>60</v>
      </c>
      <c r="E106" s="9">
        <v>24033</v>
      </c>
      <c r="F106" s="116" t="s">
        <v>56</v>
      </c>
      <c r="G106" s="117"/>
      <c r="H106" s="52">
        <v>0.56000000000000005</v>
      </c>
      <c r="I106" s="53">
        <v>0.55000000000000004</v>
      </c>
      <c r="J106" s="53">
        <v>0.45</v>
      </c>
      <c r="K106" s="53">
        <v>0</v>
      </c>
      <c r="L106" s="53">
        <v>0.99</v>
      </c>
      <c r="M106" s="53">
        <v>0.01</v>
      </c>
      <c r="N106" s="54" t="s">
        <v>129</v>
      </c>
    </row>
    <row r="107" spans="1:14" ht="29.4" thickBot="1" x14ac:dyDescent="0.35">
      <c r="A107" s="143" t="s">
        <v>130</v>
      </c>
      <c r="B107" s="136" t="s">
        <v>15</v>
      </c>
      <c r="C107" s="55" t="s">
        <v>52</v>
      </c>
      <c r="D107" s="27" t="s">
        <v>17</v>
      </c>
      <c r="E107" s="9">
        <v>13444</v>
      </c>
      <c r="F107" s="56" t="s">
        <v>79</v>
      </c>
      <c r="G107" s="57" t="s">
        <v>6</v>
      </c>
      <c r="H107" s="44">
        <v>0.23</v>
      </c>
      <c r="I107" s="45">
        <v>0.4</v>
      </c>
      <c r="J107" s="45">
        <v>0.6</v>
      </c>
      <c r="K107" s="45">
        <v>0.27</v>
      </c>
      <c r="L107" s="45">
        <v>0.65</v>
      </c>
      <c r="M107" s="58">
        <v>0.08</v>
      </c>
      <c r="N107" s="37" t="s">
        <v>131</v>
      </c>
    </row>
    <row r="108" spans="1:14" ht="29.4" thickBot="1" x14ac:dyDescent="0.35">
      <c r="A108" s="143" t="s">
        <v>130</v>
      </c>
      <c r="B108" s="136" t="s">
        <v>15</v>
      </c>
      <c r="C108" s="15" t="s">
        <v>21</v>
      </c>
      <c r="D108" s="6" t="s">
        <v>22</v>
      </c>
      <c r="E108" s="9">
        <v>13445</v>
      </c>
      <c r="F108" s="16" t="s">
        <v>23</v>
      </c>
      <c r="G108" s="17" t="s">
        <v>44</v>
      </c>
      <c r="H108" s="47">
        <v>0.19</v>
      </c>
      <c r="I108" s="48">
        <v>0.28000000000000003</v>
      </c>
      <c r="J108" s="48">
        <v>0.72</v>
      </c>
      <c r="K108" s="48">
        <v>0.08</v>
      </c>
      <c r="L108" s="48">
        <v>0.8</v>
      </c>
      <c r="M108" s="48">
        <v>0.08</v>
      </c>
      <c r="N108" s="14" t="s">
        <v>132</v>
      </c>
    </row>
    <row r="109" spans="1:14" ht="15" thickBot="1" x14ac:dyDescent="0.35">
      <c r="A109" s="143" t="s">
        <v>130</v>
      </c>
      <c r="B109" s="136" t="s">
        <v>15</v>
      </c>
      <c r="C109" s="15" t="s">
        <v>82</v>
      </c>
      <c r="D109" s="6" t="s">
        <v>83</v>
      </c>
      <c r="E109" s="9">
        <v>13446</v>
      </c>
      <c r="F109" s="16" t="s">
        <v>133</v>
      </c>
      <c r="G109" s="17" t="s">
        <v>44</v>
      </c>
      <c r="H109" s="47">
        <v>0</v>
      </c>
      <c r="I109" s="48">
        <v>0</v>
      </c>
      <c r="J109" s="48">
        <v>1</v>
      </c>
      <c r="K109" s="48">
        <v>0</v>
      </c>
      <c r="L109" s="48">
        <v>1</v>
      </c>
      <c r="M109" s="48">
        <v>0</v>
      </c>
      <c r="N109" s="14" t="s">
        <v>134</v>
      </c>
    </row>
    <row r="110" spans="1:14" ht="29.4" thickBot="1" x14ac:dyDescent="0.35">
      <c r="A110" s="143" t="s">
        <v>130</v>
      </c>
      <c r="B110" s="136" t="s">
        <v>15</v>
      </c>
      <c r="C110" s="15" t="s">
        <v>23</v>
      </c>
      <c r="D110" s="6" t="s">
        <v>28</v>
      </c>
      <c r="E110" s="9">
        <v>13447</v>
      </c>
      <c r="F110" s="104" t="s">
        <v>56</v>
      </c>
      <c r="G110" s="91"/>
      <c r="H110" s="47">
        <v>0.06</v>
      </c>
      <c r="I110" s="48">
        <v>0.05</v>
      </c>
      <c r="J110" s="48">
        <v>0.97</v>
      </c>
      <c r="K110" s="48">
        <v>0.55000000000000004</v>
      </c>
      <c r="L110" s="48">
        <v>0.45</v>
      </c>
      <c r="M110" s="48">
        <v>0</v>
      </c>
      <c r="N110" s="14" t="s">
        <v>135</v>
      </c>
    </row>
    <row r="111" spans="1:14" ht="29.4" thickBot="1" x14ac:dyDescent="0.35">
      <c r="A111" s="143" t="s">
        <v>130</v>
      </c>
      <c r="B111" s="136" t="s">
        <v>15</v>
      </c>
      <c r="C111" s="15" t="s">
        <v>23</v>
      </c>
      <c r="D111" s="6" t="s">
        <v>38</v>
      </c>
      <c r="E111" s="9">
        <v>13448</v>
      </c>
      <c r="F111" s="104" t="s">
        <v>56</v>
      </c>
      <c r="G111" s="91"/>
      <c r="H111" s="59">
        <v>0.8</v>
      </c>
      <c r="I111" s="60">
        <v>0.85</v>
      </c>
      <c r="J111" s="60">
        <v>0.15</v>
      </c>
      <c r="K111" s="60">
        <v>0.49</v>
      </c>
      <c r="L111" s="60">
        <v>0.48</v>
      </c>
      <c r="M111" s="61">
        <v>0.03</v>
      </c>
      <c r="N111" s="40" t="s">
        <v>136</v>
      </c>
    </row>
    <row r="112" spans="1:14" ht="29.4" thickBot="1" x14ac:dyDescent="0.35">
      <c r="A112" s="143" t="s">
        <v>130</v>
      </c>
      <c r="B112" s="136" t="s">
        <v>41</v>
      </c>
      <c r="C112" s="15" t="s">
        <v>65</v>
      </c>
      <c r="D112" s="6" t="s">
        <v>22</v>
      </c>
      <c r="E112" s="9">
        <v>13449</v>
      </c>
      <c r="F112" s="16" t="s">
        <v>90</v>
      </c>
      <c r="G112" s="17" t="s">
        <v>6</v>
      </c>
      <c r="H112" s="44">
        <v>0.18</v>
      </c>
      <c r="I112" s="45">
        <v>0.28000000000000003</v>
      </c>
      <c r="J112" s="45">
        <v>0.72</v>
      </c>
      <c r="K112" s="45">
        <v>0.1</v>
      </c>
      <c r="L112" s="45">
        <v>0.85</v>
      </c>
      <c r="M112" s="45">
        <v>0.05</v>
      </c>
      <c r="N112" s="37" t="s">
        <v>137</v>
      </c>
    </row>
    <row r="113" spans="1:14" ht="29.4" thickBot="1" x14ac:dyDescent="0.35">
      <c r="A113" s="143" t="s">
        <v>130</v>
      </c>
      <c r="B113" s="136" t="s">
        <v>41</v>
      </c>
      <c r="C113" s="15" t="s">
        <v>67</v>
      </c>
      <c r="D113" s="6" t="s">
        <v>32</v>
      </c>
      <c r="E113" s="9">
        <v>13450</v>
      </c>
      <c r="F113" s="19" t="s">
        <v>33</v>
      </c>
      <c r="G113" s="17" t="s">
        <v>6</v>
      </c>
      <c r="H113" s="47">
        <v>0.2</v>
      </c>
      <c r="I113" s="48">
        <v>0.33</v>
      </c>
      <c r="J113" s="48">
        <v>0.67</v>
      </c>
      <c r="K113" s="48">
        <v>0.25</v>
      </c>
      <c r="L113" s="48">
        <v>0.7</v>
      </c>
      <c r="M113" s="48">
        <v>0.05</v>
      </c>
      <c r="N113" s="14" t="s">
        <v>138</v>
      </c>
    </row>
    <row r="114" spans="1:14" ht="29.4" thickBot="1" x14ac:dyDescent="0.35">
      <c r="A114" s="143" t="s">
        <v>130</v>
      </c>
      <c r="B114" s="136" t="s">
        <v>41</v>
      </c>
      <c r="C114" s="15" t="s">
        <v>23</v>
      </c>
      <c r="D114" s="6" t="s">
        <v>83</v>
      </c>
      <c r="E114" s="9">
        <v>13451</v>
      </c>
      <c r="F114" s="104" t="s">
        <v>56</v>
      </c>
      <c r="G114" s="91"/>
      <c r="H114" s="47">
        <v>0</v>
      </c>
      <c r="I114" s="48">
        <v>0</v>
      </c>
      <c r="J114" s="48">
        <v>1</v>
      </c>
      <c r="K114" s="48">
        <v>0</v>
      </c>
      <c r="L114" s="48">
        <v>1</v>
      </c>
      <c r="M114" s="48">
        <v>0</v>
      </c>
      <c r="N114" s="14" t="s">
        <v>139</v>
      </c>
    </row>
    <row r="115" spans="1:14" ht="29.4" thickBot="1" x14ac:dyDescent="0.35">
      <c r="A115" s="143" t="s">
        <v>130</v>
      </c>
      <c r="B115" s="136" t="s">
        <v>41</v>
      </c>
      <c r="C115" s="15" t="s">
        <v>91</v>
      </c>
      <c r="D115" s="6" t="s">
        <v>38</v>
      </c>
      <c r="E115" s="9">
        <v>13452</v>
      </c>
      <c r="F115" s="16" t="s">
        <v>84</v>
      </c>
      <c r="G115" s="17" t="s">
        <v>44</v>
      </c>
      <c r="H115" s="59">
        <v>0.8</v>
      </c>
      <c r="I115" s="60">
        <v>0.85</v>
      </c>
      <c r="J115" s="60">
        <v>0.2</v>
      </c>
      <c r="K115" s="60">
        <v>0.49</v>
      </c>
      <c r="L115" s="60">
        <v>0.51</v>
      </c>
      <c r="M115" s="60">
        <v>0.02</v>
      </c>
      <c r="N115" s="40" t="s">
        <v>140</v>
      </c>
    </row>
    <row r="116" spans="1:14" ht="29.4" thickBot="1" x14ac:dyDescent="0.35">
      <c r="A116" s="143" t="s">
        <v>130</v>
      </c>
      <c r="B116" s="136" t="s">
        <v>31</v>
      </c>
      <c r="C116" s="15" t="s">
        <v>52</v>
      </c>
      <c r="D116" s="6" t="s">
        <v>32</v>
      </c>
      <c r="E116" s="9">
        <v>13454</v>
      </c>
      <c r="F116" s="16" t="s">
        <v>23</v>
      </c>
      <c r="G116" s="17" t="s">
        <v>44</v>
      </c>
      <c r="H116" s="44">
        <v>0.25</v>
      </c>
      <c r="I116" s="45">
        <v>0.38</v>
      </c>
      <c r="J116" s="45">
        <v>0.62</v>
      </c>
      <c r="K116" s="45">
        <v>0.25</v>
      </c>
      <c r="L116" s="45">
        <v>0.65</v>
      </c>
      <c r="M116" s="45">
        <v>0.1</v>
      </c>
      <c r="N116" s="37" t="s">
        <v>141</v>
      </c>
    </row>
    <row r="117" spans="1:14" ht="14.25" customHeight="1" thickBot="1" x14ac:dyDescent="0.35">
      <c r="A117" s="143" t="s">
        <v>130</v>
      </c>
      <c r="B117" s="136" t="s">
        <v>31</v>
      </c>
      <c r="C117" s="15" t="s">
        <v>21</v>
      </c>
      <c r="D117" s="6" t="s">
        <v>22</v>
      </c>
      <c r="E117" s="9">
        <v>13453</v>
      </c>
      <c r="F117" s="16" t="s">
        <v>23</v>
      </c>
      <c r="G117" s="17" t="s">
        <v>44</v>
      </c>
      <c r="H117" s="114">
        <v>0.2</v>
      </c>
      <c r="I117" s="100">
        <v>0.25</v>
      </c>
      <c r="J117" s="100">
        <v>0.75</v>
      </c>
      <c r="K117" s="100">
        <v>0.08</v>
      </c>
      <c r="L117" s="100">
        <v>0.84</v>
      </c>
      <c r="M117" s="100">
        <v>0.08</v>
      </c>
      <c r="N117" s="112" t="s">
        <v>142</v>
      </c>
    </row>
    <row r="118" spans="1:14" ht="15" thickBot="1" x14ac:dyDescent="0.35">
      <c r="A118" s="143" t="s">
        <v>130</v>
      </c>
      <c r="B118" s="136" t="s">
        <v>31</v>
      </c>
      <c r="C118" s="15" t="s">
        <v>143</v>
      </c>
      <c r="D118" s="6" t="s">
        <v>22</v>
      </c>
      <c r="E118" s="9">
        <v>13453</v>
      </c>
      <c r="F118" s="16" t="s">
        <v>90</v>
      </c>
      <c r="G118" s="17" t="s">
        <v>6</v>
      </c>
      <c r="H118" s="115"/>
      <c r="I118" s="101"/>
      <c r="J118" s="101"/>
      <c r="K118" s="101"/>
      <c r="L118" s="101"/>
      <c r="M118" s="101"/>
      <c r="N118" s="113"/>
    </row>
    <row r="119" spans="1:14" ht="15" thickBot="1" x14ac:dyDescent="0.35">
      <c r="A119" s="143" t="s">
        <v>130</v>
      </c>
      <c r="B119" s="136" t="s">
        <v>31</v>
      </c>
      <c r="C119" s="15" t="s">
        <v>82</v>
      </c>
      <c r="D119" s="6" t="s">
        <v>83</v>
      </c>
      <c r="E119" s="9">
        <v>13455</v>
      </c>
      <c r="F119" s="16" t="s">
        <v>133</v>
      </c>
      <c r="G119" s="17" t="s">
        <v>44</v>
      </c>
      <c r="H119" s="47">
        <v>0</v>
      </c>
      <c r="I119" s="48">
        <v>0</v>
      </c>
      <c r="J119" s="48">
        <v>1</v>
      </c>
      <c r="K119" s="48">
        <v>0</v>
      </c>
      <c r="L119" s="48">
        <v>1</v>
      </c>
      <c r="M119" s="48">
        <v>0</v>
      </c>
      <c r="N119" s="14" t="s">
        <v>134</v>
      </c>
    </row>
    <row r="120" spans="1:14" ht="29.4" thickBot="1" x14ac:dyDescent="0.35">
      <c r="A120" s="143" t="s">
        <v>130</v>
      </c>
      <c r="B120" s="136" t="s">
        <v>31</v>
      </c>
      <c r="C120" s="21" t="s">
        <v>91</v>
      </c>
      <c r="D120" s="22" t="s">
        <v>38</v>
      </c>
      <c r="E120" s="9">
        <v>13456</v>
      </c>
      <c r="F120" s="41" t="s">
        <v>84</v>
      </c>
      <c r="G120" s="42" t="s">
        <v>44</v>
      </c>
      <c r="H120" s="59">
        <v>0.8</v>
      </c>
      <c r="I120" s="60">
        <v>0.85</v>
      </c>
      <c r="J120" s="60">
        <v>0.15</v>
      </c>
      <c r="K120" s="60">
        <v>0.48</v>
      </c>
      <c r="L120" s="60">
        <v>0.48</v>
      </c>
      <c r="M120" s="60">
        <v>0.04</v>
      </c>
      <c r="N120" s="40" t="s">
        <v>140</v>
      </c>
    </row>
    <row r="121" spans="1:14" ht="15" thickBot="1" x14ac:dyDescent="0.35">
      <c r="A121" s="141" t="s">
        <v>144</v>
      </c>
      <c r="B121" s="142" t="s">
        <v>15</v>
      </c>
      <c r="C121" s="7" t="s">
        <v>48</v>
      </c>
      <c r="D121" s="8" t="s">
        <v>49</v>
      </c>
      <c r="E121" s="9">
        <v>10657</v>
      </c>
      <c r="F121" s="23" t="s">
        <v>23</v>
      </c>
      <c r="G121" s="11" t="s">
        <v>44</v>
      </c>
      <c r="H121" s="45">
        <v>0</v>
      </c>
      <c r="I121" s="45">
        <v>0</v>
      </c>
      <c r="J121" s="45">
        <v>1</v>
      </c>
      <c r="K121" s="45">
        <v>0</v>
      </c>
      <c r="L121" s="45">
        <v>1</v>
      </c>
      <c r="M121" s="45">
        <v>0</v>
      </c>
      <c r="N121" s="37" t="s">
        <v>145</v>
      </c>
    </row>
    <row r="122" spans="1:14" ht="29.4" thickBot="1" x14ac:dyDescent="0.35">
      <c r="A122" s="141" t="s">
        <v>144</v>
      </c>
      <c r="B122" s="142" t="s">
        <v>15</v>
      </c>
      <c r="C122" s="15" t="s">
        <v>21</v>
      </c>
      <c r="D122" s="6" t="s">
        <v>22</v>
      </c>
      <c r="E122" s="9">
        <v>10655</v>
      </c>
      <c r="F122" s="16" t="s">
        <v>23</v>
      </c>
      <c r="G122" s="17" t="s">
        <v>44</v>
      </c>
      <c r="H122" s="48">
        <v>0.08</v>
      </c>
      <c r="I122" s="48">
        <v>7.0000000000000007E-2</v>
      </c>
      <c r="J122" s="48">
        <v>0.93</v>
      </c>
      <c r="K122" s="48">
        <v>0.01</v>
      </c>
      <c r="L122" s="48">
        <v>0.98</v>
      </c>
      <c r="M122" s="48">
        <v>0.01</v>
      </c>
      <c r="N122" s="14" t="s">
        <v>146</v>
      </c>
    </row>
    <row r="123" spans="1:14" ht="29.4" thickBot="1" x14ac:dyDescent="0.35">
      <c r="A123" s="141" t="s">
        <v>144</v>
      </c>
      <c r="B123" s="142" t="s">
        <v>15</v>
      </c>
      <c r="C123" s="15" t="s">
        <v>147</v>
      </c>
      <c r="D123" s="6" t="s">
        <v>148</v>
      </c>
      <c r="E123" s="9">
        <v>10652</v>
      </c>
      <c r="F123" s="16" t="s">
        <v>147</v>
      </c>
      <c r="G123" s="17" t="s">
        <v>148</v>
      </c>
      <c r="H123" s="48">
        <v>0.9</v>
      </c>
      <c r="I123" s="48">
        <v>1.38</v>
      </c>
      <c r="J123" s="48">
        <v>0.12</v>
      </c>
      <c r="K123" s="48">
        <v>0.99</v>
      </c>
      <c r="L123" s="48">
        <v>0.4</v>
      </c>
      <c r="M123" s="48">
        <v>0</v>
      </c>
      <c r="N123" s="14" t="s">
        <v>149</v>
      </c>
    </row>
    <row r="124" spans="1:14" ht="29.4" thickBot="1" x14ac:dyDescent="0.35">
      <c r="A124" s="141" t="s">
        <v>144</v>
      </c>
      <c r="B124" s="142" t="s">
        <v>15</v>
      </c>
      <c r="C124" s="15" t="s">
        <v>150</v>
      </c>
      <c r="D124" s="6" t="s">
        <v>59</v>
      </c>
      <c r="E124" s="9">
        <v>10660</v>
      </c>
      <c r="F124" s="104" t="s">
        <v>56</v>
      </c>
      <c r="G124" s="91"/>
      <c r="H124" s="48">
        <v>0.95</v>
      </c>
      <c r="I124" s="48">
        <v>1.07</v>
      </c>
      <c r="J124" s="48">
        <v>0.43</v>
      </c>
      <c r="K124" s="48">
        <v>0.44</v>
      </c>
      <c r="L124" s="48">
        <v>0.56000000000000005</v>
      </c>
      <c r="M124" s="48">
        <v>0</v>
      </c>
      <c r="N124" s="14" t="s">
        <v>151</v>
      </c>
    </row>
    <row r="125" spans="1:14" ht="29.4" thickBot="1" x14ac:dyDescent="0.35">
      <c r="A125" s="141" t="s">
        <v>144</v>
      </c>
      <c r="B125" s="142" t="s">
        <v>15</v>
      </c>
      <c r="C125" s="15" t="s">
        <v>152</v>
      </c>
      <c r="D125" s="6" t="s">
        <v>28</v>
      </c>
      <c r="E125" s="9">
        <v>10659</v>
      </c>
      <c r="F125" s="104" t="s">
        <v>56</v>
      </c>
      <c r="G125" s="91"/>
      <c r="H125" s="48">
        <v>0.05</v>
      </c>
      <c r="I125" s="48">
        <v>0.05</v>
      </c>
      <c r="J125" s="48">
        <v>0.95</v>
      </c>
      <c r="K125" s="48">
        <v>0</v>
      </c>
      <c r="L125" s="48">
        <v>1</v>
      </c>
      <c r="M125" s="48">
        <v>0</v>
      </c>
      <c r="N125" s="14" t="s">
        <v>153</v>
      </c>
    </row>
    <row r="126" spans="1:14" ht="29.4" thickBot="1" x14ac:dyDescent="0.35">
      <c r="A126" s="141" t="s">
        <v>144</v>
      </c>
      <c r="B126" s="142" t="s">
        <v>15</v>
      </c>
      <c r="C126" s="15" t="s">
        <v>82</v>
      </c>
      <c r="D126" s="6" t="s">
        <v>83</v>
      </c>
      <c r="E126" s="9">
        <v>10656</v>
      </c>
      <c r="F126" s="16" t="s">
        <v>133</v>
      </c>
      <c r="G126" s="17" t="s">
        <v>44</v>
      </c>
      <c r="H126" s="60">
        <v>0.28999999999999998</v>
      </c>
      <c r="I126" s="60">
        <v>0.49</v>
      </c>
      <c r="J126" s="60">
        <v>0.51</v>
      </c>
      <c r="K126" s="60">
        <v>0.57999999999999996</v>
      </c>
      <c r="L126" s="60">
        <v>0.4</v>
      </c>
      <c r="M126" s="60">
        <v>0.02</v>
      </c>
      <c r="N126" s="40" t="s">
        <v>154</v>
      </c>
    </row>
    <row r="127" spans="1:14" ht="15" thickBot="1" x14ac:dyDescent="0.35">
      <c r="A127" s="141" t="s">
        <v>144</v>
      </c>
      <c r="B127" s="142" t="s">
        <v>31</v>
      </c>
      <c r="C127" s="15" t="s">
        <v>48</v>
      </c>
      <c r="D127" s="6" t="s">
        <v>49</v>
      </c>
      <c r="E127" s="9">
        <v>10654</v>
      </c>
      <c r="F127" s="16" t="s">
        <v>23</v>
      </c>
      <c r="G127" s="17" t="s">
        <v>44</v>
      </c>
      <c r="H127" s="45">
        <v>0</v>
      </c>
      <c r="I127" s="45">
        <v>0</v>
      </c>
      <c r="J127" s="45">
        <v>1</v>
      </c>
      <c r="K127" s="45">
        <v>0</v>
      </c>
      <c r="L127" s="45">
        <v>1</v>
      </c>
      <c r="M127" s="45">
        <v>0</v>
      </c>
      <c r="N127" s="37" t="s">
        <v>145</v>
      </c>
    </row>
    <row r="128" spans="1:14" ht="29.4" thickBot="1" x14ac:dyDescent="0.35">
      <c r="A128" s="141" t="s">
        <v>144</v>
      </c>
      <c r="B128" s="142" t="s">
        <v>31</v>
      </c>
      <c r="C128" s="15" t="s">
        <v>82</v>
      </c>
      <c r="D128" s="6" t="s">
        <v>83</v>
      </c>
      <c r="E128" s="9">
        <v>10664</v>
      </c>
      <c r="F128" s="16" t="s">
        <v>79</v>
      </c>
      <c r="G128" s="17" t="s">
        <v>44</v>
      </c>
      <c r="H128" s="48">
        <v>0.05</v>
      </c>
      <c r="I128" s="48">
        <v>0.05</v>
      </c>
      <c r="J128" s="48">
        <v>0.95</v>
      </c>
      <c r="K128" s="48">
        <v>0</v>
      </c>
      <c r="L128" s="48">
        <v>1</v>
      </c>
      <c r="M128" s="48">
        <v>0</v>
      </c>
      <c r="N128" s="14" t="s">
        <v>153</v>
      </c>
    </row>
    <row r="129" spans="1:14" ht="29.4" thickBot="1" x14ac:dyDescent="0.35">
      <c r="A129" s="141" t="s">
        <v>144</v>
      </c>
      <c r="B129" s="142" t="s">
        <v>31</v>
      </c>
      <c r="C129" s="15" t="s">
        <v>67</v>
      </c>
      <c r="D129" s="6" t="s">
        <v>32</v>
      </c>
      <c r="E129" s="9">
        <v>10663</v>
      </c>
      <c r="F129" s="19" t="s">
        <v>33</v>
      </c>
      <c r="G129" s="17" t="s">
        <v>6</v>
      </c>
      <c r="H129" s="48">
        <v>0.12</v>
      </c>
      <c r="I129" s="48">
        <v>0.27</v>
      </c>
      <c r="J129" s="48">
        <v>0.73</v>
      </c>
      <c r="K129" s="48">
        <v>0.23</v>
      </c>
      <c r="L129" s="48">
        <v>0.76</v>
      </c>
      <c r="M129" s="48">
        <v>0.01</v>
      </c>
      <c r="N129" s="14" t="s">
        <v>155</v>
      </c>
    </row>
    <row r="130" spans="1:14" ht="29.4" thickBot="1" x14ac:dyDescent="0.35">
      <c r="A130" s="141" t="s">
        <v>144</v>
      </c>
      <c r="B130" s="142" t="s">
        <v>31</v>
      </c>
      <c r="C130" s="15" t="s">
        <v>156</v>
      </c>
      <c r="D130" s="6" t="s">
        <v>28</v>
      </c>
      <c r="E130" s="9">
        <v>10662</v>
      </c>
      <c r="F130" s="104" t="s">
        <v>56</v>
      </c>
      <c r="G130" s="91"/>
      <c r="H130" s="48">
        <v>0.95</v>
      </c>
      <c r="I130" s="48">
        <v>1.05</v>
      </c>
      <c r="J130" s="48">
        <v>0.45</v>
      </c>
      <c r="K130" s="48">
        <v>0.45</v>
      </c>
      <c r="L130" s="48">
        <v>0.55000000000000004</v>
      </c>
      <c r="M130" s="48">
        <v>0</v>
      </c>
      <c r="N130" s="14" t="s">
        <v>157</v>
      </c>
    </row>
    <row r="131" spans="1:14" ht="29.4" thickBot="1" x14ac:dyDescent="0.35">
      <c r="A131" s="141" t="s">
        <v>144</v>
      </c>
      <c r="B131" s="142" t="s">
        <v>31</v>
      </c>
      <c r="C131" s="15" t="s">
        <v>21</v>
      </c>
      <c r="D131" s="6" t="s">
        <v>22</v>
      </c>
      <c r="E131" s="9">
        <v>10665</v>
      </c>
      <c r="F131" s="16" t="s">
        <v>23</v>
      </c>
      <c r="G131" s="17" t="s">
        <v>44</v>
      </c>
      <c r="H131" s="60">
        <v>0.09</v>
      </c>
      <c r="I131" s="60">
        <v>0.1</v>
      </c>
      <c r="J131" s="60">
        <v>0.9</v>
      </c>
      <c r="K131" s="60">
        <v>0</v>
      </c>
      <c r="L131" s="60">
        <v>0.98</v>
      </c>
      <c r="M131" s="60">
        <v>0.02</v>
      </c>
      <c r="N131" s="40" t="s">
        <v>158</v>
      </c>
    </row>
    <row r="132" spans="1:14" ht="15" thickBot="1" x14ac:dyDescent="0.35">
      <c r="A132" s="141" t="s">
        <v>144</v>
      </c>
      <c r="B132" s="142" t="s">
        <v>41</v>
      </c>
      <c r="C132" s="15" t="s">
        <v>48</v>
      </c>
      <c r="D132" s="6" t="s">
        <v>49</v>
      </c>
      <c r="E132" s="9">
        <v>10661</v>
      </c>
      <c r="F132" s="16" t="s">
        <v>23</v>
      </c>
      <c r="G132" s="17" t="s">
        <v>44</v>
      </c>
      <c r="H132" s="45">
        <v>0</v>
      </c>
      <c r="I132" s="45">
        <v>0</v>
      </c>
      <c r="J132" s="45">
        <v>1</v>
      </c>
      <c r="K132" s="45">
        <v>0</v>
      </c>
      <c r="L132" s="45">
        <v>1</v>
      </c>
      <c r="M132" s="45">
        <v>0</v>
      </c>
      <c r="N132" s="37" t="s">
        <v>145</v>
      </c>
    </row>
    <row r="133" spans="1:14" ht="29.4" thickBot="1" x14ac:dyDescent="0.35">
      <c r="A133" s="141" t="s">
        <v>144</v>
      </c>
      <c r="B133" s="142" t="s">
        <v>41</v>
      </c>
      <c r="C133" s="15" t="s">
        <v>159</v>
      </c>
      <c r="D133" s="6" t="s">
        <v>28</v>
      </c>
      <c r="E133" s="9">
        <v>10668</v>
      </c>
      <c r="F133" s="104" t="s">
        <v>56</v>
      </c>
      <c r="G133" s="91"/>
      <c r="H133" s="48">
        <v>0.95</v>
      </c>
      <c r="I133" s="48">
        <v>1.07</v>
      </c>
      <c r="J133" s="48">
        <v>0.43</v>
      </c>
      <c r="K133" s="48">
        <v>0.44</v>
      </c>
      <c r="L133" s="48">
        <v>0.55000000000000004</v>
      </c>
      <c r="M133" s="48">
        <v>0</v>
      </c>
      <c r="N133" s="14" t="s">
        <v>160</v>
      </c>
    </row>
    <row r="134" spans="1:14" ht="29.4" thickBot="1" x14ac:dyDescent="0.35">
      <c r="A134" s="141" t="s">
        <v>144</v>
      </c>
      <c r="B134" s="142" t="s">
        <v>41</v>
      </c>
      <c r="C134" s="15" t="s">
        <v>91</v>
      </c>
      <c r="D134" s="6" t="s">
        <v>38</v>
      </c>
      <c r="E134" s="9">
        <v>10667</v>
      </c>
      <c r="F134" s="104" t="s">
        <v>56</v>
      </c>
      <c r="G134" s="91"/>
      <c r="H134" s="48">
        <v>0.99</v>
      </c>
      <c r="I134" s="48">
        <v>1.29</v>
      </c>
      <c r="J134" s="48">
        <v>0.21</v>
      </c>
      <c r="K134" s="48">
        <v>0.98</v>
      </c>
      <c r="L134" s="48">
        <v>0.28000000000000003</v>
      </c>
      <c r="M134" s="48">
        <v>0</v>
      </c>
      <c r="N134" s="14" t="s">
        <v>161</v>
      </c>
    </row>
    <row r="135" spans="1:14" ht="29.4" thickBot="1" x14ac:dyDescent="0.35">
      <c r="A135" s="141" t="s">
        <v>144</v>
      </c>
      <c r="B135" s="142" t="s">
        <v>41</v>
      </c>
      <c r="C135" s="21" t="s">
        <v>67</v>
      </c>
      <c r="D135" s="22" t="s">
        <v>32</v>
      </c>
      <c r="E135" s="9">
        <v>10670</v>
      </c>
      <c r="F135" s="62" t="s">
        <v>33</v>
      </c>
      <c r="G135" s="42" t="s">
        <v>6</v>
      </c>
      <c r="H135" s="60">
        <v>0.12</v>
      </c>
      <c r="I135" s="60">
        <v>0.27</v>
      </c>
      <c r="J135" s="60">
        <v>0.73</v>
      </c>
      <c r="K135" s="60">
        <v>0.23</v>
      </c>
      <c r="L135" s="60">
        <v>0.76</v>
      </c>
      <c r="M135" s="60">
        <v>0.01</v>
      </c>
      <c r="N135" s="40" t="s">
        <v>155</v>
      </c>
    </row>
    <row r="136" spans="1:14" ht="43.8" thickBot="1" x14ac:dyDescent="0.35">
      <c r="A136" s="145" t="s">
        <v>162</v>
      </c>
      <c r="B136" s="142" t="s">
        <v>15</v>
      </c>
      <c r="C136" s="7" t="s">
        <v>163</v>
      </c>
      <c r="D136" s="8" t="s">
        <v>148</v>
      </c>
      <c r="E136" s="9">
        <v>10666</v>
      </c>
      <c r="F136" s="23" t="s">
        <v>164</v>
      </c>
      <c r="G136" s="43" t="s">
        <v>6</v>
      </c>
      <c r="H136" s="63">
        <v>0.28000000000000003</v>
      </c>
      <c r="I136" s="64">
        <v>0.59</v>
      </c>
      <c r="J136" s="64">
        <v>0.41</v>
      </c>
      <c r="K136" s="64">
        <v>0.55000000000000004</v>
      </c>
      <c r="L136" s="64">
        <v>0.13</v>
      </c>
      <c r="M136" s="64">
        <v>0.32</v>
      </c>
      <c r="N136" s="65" t="s">
        <v>165</v>
      </c>
    </row>
    <row r="137" spans="1:14" ht="43.8" thickBot="1" x14ac:dyDescent="0.35">
      <c r="A137" s="145" t="s">
        <v>162</v>
      </c>
      <c r="B137" s="142" t="s">
        <v>15</v>
      </c>
      <c r="C137" s="15" t="s">
        <v>166</v>
      </c>
      <c r="D137" s="6" t="s">
        <v>167</v>
      </c>
      <c r="E137" s="9">
        <v>11802</v>
      </c>
      <c r="F137" s="16" t="s">
        <v>164</v>
      </c>
      <c r="G137" s="46" t="s">
        <v>6</v>
      </c>
      <c r="H137" s="12">
        <v>0.27</v>
      </c>
      <c r="I137" s="13">
        <v>0.55000000000000004</v>
      </c>
      <c r="J137" s="13">
        <v>0.45</v>
      </c>
      <c r="K137" s="13">
        <v>0.45</v>
      </c>
      <c r="L137" s="13">
        <v>0.18</v>
      </c>
      <c r="M137" s="13">
        <v>0.37</v>
      </c>
      <c r="N137" s="14" t="s">
        <v>168</v>
      </c>
    </row>
    <row r="138" spans="1:14" ht="43.8" thickBot="1" x14ac:dyDescent="0.35">
      <c r="A138" s="145" t="s">
        <v>162</v>
      </c>
      <c r="B138" s="142" t="s">
        <v>15</v>
      </c>
      <c r="C138" s="15" t="s">
        <v>169</v>
      </c>
      <c r="D138" s="6" t="s">
        <v>17</v>
      </c>
      <c r="E138" s="9">
        <v>11803</v>
      </c>
      <c r="F138" s="16" t="s">
        <v>164</v>
      </c>
      <c r="G138" s="46" t="s">
        <v>6</v>
      </c>
      <c r="H138" s="12">
        <v>0.2</v>
      </c>
      <c r="I138" s="13">
        <v>0.4</v>
      </c>
      <c r="J138" s="13">
        <v>0.6</v>
      </c>
      <c r="K138" s="13">
        <v>0.25</v>
      </c>
      <c r="L138" s="13">
        <v>0.44</v>
      </c>
      <c r="M138" s="13">
        <v>0.31</v>
      </c>
      <c r="N138" s="14" t="s">
        <v>170</v>
      </c>
    </row>
    <row r="139" spans="1:14" ht="29.4" thickBot="1" x14ac:dyDescent="0.35">
      <c r="A139" s="145" t="s">
        <v>162</v>
      </c>
      <c r="B139" s="142" t="s">
        <v>15</v>
      </c>
      <c r="C139" s="15" t="s">
        <v>48</v>
      </c>
      <c r="D139" s="6" t="s">
        <v>49</v>
      </c>
      <c r="E139" s="9">
        <v>11804</v>
      </c>
      <c r="F139" s="16" t="s">
        <v>23</v>
      </c>
      <c r="G139" s="46" t="s">
        <v>44</v>
      </c>
      <c r="H139" s="12">
        <v>0</v>
      </c>
      <c r="I139" s="13">
        <v>0</v>
      </c>
      <c r="J139" s="13">
        <v>1</v>
      </c>
      <c r="K139" s="13">
        <v>0</v>
      </c>
      <c r="L139" s="13">
        <v>1</v>
      </c>
      <c r="M139" s="13">
        <v>0.01</v>
      </c>
      <c r="N139" s="26" t="s">
        <v>171</v>
      </c>
    </row>
    <row r="140" spans="1:14" ht="29.4" thickBot="1" x14ac:dyDescent="0.35">
      <c r="A140" s="145" t="s">
        <v>162</v>
      </c>
      <c r="B140" s="142" t="s">
        <v>15</v>
      </c>
      <c r="C140" s="15" t="s">
        <v>21</v>
      </c>
      <c r="D140" s="6" t="s">
        <v>22</v>
      </c>
      <c r="E140" s="9">
        <v>11797</v>
      </c>
      <c r="F140" s="16" t="s">
        <v>23</v>
      </c>
      <c r="G140" s="46" t="s">
        <v>44</v>
      </c>
      <c r="H140" s="12">
        <v>0.14000000000000001</v>
      </c>
      <c r="I140" s="13">
        <v>0.17</v>
      </c>
      <c r="J140" s="13">
        <v>0.83</v>
      </c>
      <c r="K140" s="13">
        <v>4.4000000000000003E-3</v>
      </c>
      <c r="L140" s="13">
        <v>0.83</v>
      </c>
      <c r="M140" s="13">
        <v>0.13</v>
      </c>
      <c r="N140" s="26" t="s">
        <v>172</v>
      </c>
    </row>
    <row r="141" spans="1:14" ht="29.4" thickBot="1" x14ac:dyDescent="0.35">
      <c r="A141" s="145" t="s">
        <v>162</v>
      </c>
      <c r="B141" s="142" t="s">
        <v>15</v>
      </c>
      <c r="C141" s="15" t="s">
        <v>23</v>
      </c>
      <c r="D141" s="6" t="s">
        <v>28</v>
      </c>
      <c r="E141" s="9">
        <v>11799</v>
      </c>
      <c r="F141" s="104" t="s">
        <v>56</v>
      </c>
      <c r="G141" s="111"/>
      <c r="H141" s="66">
        <v>0.22</v>
      </c>
      <c r="I141" s="67">
        <v>0.55000000000000004</v>
      </c>
      <c r="J141" s="67">
        <v>0.45</v>
      </c>
      <c r="K141" s="67">
        <v>0.52</v>
      </c>
      <c r="L141" s="67">
        <v>0.45</v>
      </c>
      <c r="M141" s="67">
        <v>0.02</v>
      </c>
      <c r="N141" s="14" t="s">
        <v>173</v>
      </c>
    </row>
    <row r="142" spans="1:14" ht="29.4" thickBot="1" x14ac:dyDescent="0.35">
      <c r="A142" s="145" t="s">
        <v>162</v>
      </c>
      <c r="B142" s="142" t="s">
        <v>15</v>
      </c>
      <c r="C142" s="15" t="s">
        <v>23</v>
      </c>
      <c r="D142" s="6" t="s">
        <v>58</v>
      </c>
      <c r="E142" s="9">
        <v>11807</v>
      </c>
      <c r="F142" s="104" t="s">
        <v>56</v>
      </c>
      <c r="G142" s="111"/>
      <c r="H142" s="12">
        <v>1</v>
      </c>
      <c r="I142" s="13">
        <v>0.97</v>
      </c>
      <c r="J142" s="13">
        <v>0.03</v>
      </c>
      <c r="K142" s="13">
        <v>0</v>
      </c>
      <c r="L142" s="13">
        <v>1</v>
      </c>
      <c r="M142" s="13">
        <v>0</v>
      </c>
      <c r="N142" s="26" t="s">
        <v>174</v>
      </c>
    </row>
    <row r="143" spans="1:14" ht="15" thickBot="1" x14ac:dyDescent="0.35">
      <c r="A143" s="145" t="s">
        <v>162</v>
      </c>
      <c r="B143" s="142" t="s">
        <v>15</v>
      </c>
      <c r="C143" s="15" t="s">
        <v>23</v>
      </c>
      <c r="D143" s="6" t="s">
        <v>59</v>
      </c>
      <c r="E143" s="9">
        <v>11805</v>
      </c>
      <c r="F143" s="104" t="s">
        <v>56</v>
      </c>
      <c r="G143" s="111"/>
      <c r="H143" s="12">
        <v>0.99</v>
      </c>
      <c r="I143" s="13">
        <v>0.94</v>
      </c>
      <c r="J143" s="13">
        <v>0.06</v>
      </c>
      <c r="K143" s="13">
        <v>0.94</v>
      </c>
      <c r="L143" s="13">
        <v>0.02</v>
      </c>
      <c r="M143" s="13">
        <v>0</v>
      </c>
      <c r="N143" s="68" t="s">
        <v>175</v>
      </c>
    </row>
    <row r="144" spans="1:14" ht="29.4" thickBot="1" x14ac:dyDescent="0.35">
      <c r="A144" s="145" t="s">
        <v>162</v>
      </c>
      <c r="B144" s="142" t="s">
        <v>15</v>
      </c>
      <c r="C144" s="15" t="s">
        <v>176</v>
      </c>
      <c r="D144" s="6" t="s">
        <v>38</v>
      </c>
      <c r="E144" s="9">
        <v>11808</v>
      </c>
      <c r="F144" s="19" t="s">
        <v>177</v>
      </c>
      <c r="G144" s="46" t="s">
        <v>6</v>
      </c>
      <c r="H144" s="12">
        <v>0.24</v>
      </c>
      <c r="I144" s="13">
        <v>0.48</v>
      </c>
      <c r="J144" s="13">
        <v>0.5</v>
      </c>
      <c r="K144" s="13">
        <v>0.5</v>
      </c>
      <c r="L144" s="13">
        <v>0.4</v>
      </c>
      <c r="M144" s="13">
        <v>0.02</v>
      </c>
      <c r="N144" s="14" t="s">
        <v>178</v>
      </c>
    </row>
    <row r="145" spans="1:14" ht="15" thickBot="1" x14ac:dyDescent="0.35">
      <c r="A145" s="145" t="s">
        <v>162</v>
      </c>
      <c r="B145" s="142" t="s">
        <v>15</v>
      </c>
      <c r="C145" s="15" t="s">
        <v>23</v>
      </c>
      <c r="D145" s="6" t="s">
        <v>26</v>
      </c>
      <c r="E145" s="9">
        <v>11809</v>
      </c>
      <c r="F145" s="104" t="s">
        <v>56</v>
      </c>
      <c r="G145" s="111"/>
      <c r="H145" s="69">
        <v>0.01</v>
      </c>
      <c r="I145" s="70">
        <v>0.01</v>
      </c>
      <c r="J145" s="70">
        <v>0.99</v>
      </c>
      <c r="K145" s="70">
        <v>0.99</v>
      </c>
      <c r="L145" s="70">
        <v>0.01</v>
      </c>
      <c r="M145" s="70">
        <v>0</v>
      </c>
      <c r="N145" s="54" t="s">
        <v>179</v>
      </c>
    </row>
    <row r="146" spans="1:14" ht="29.4" thickBot="1" x14ac:dyDescent="0.35">
      <c r="A146" s="145" t="s">
        <v>162</v>
      </c>
      <c r="B146" s="142" t="s">
        <v>15</v>
      </c>
      <c r="C146" s="15" t="s">
        <v>143</v>
      </c>
      <c r="D146" s="6" t="s">
        <v>32</v>
      </c>
      <c r="E146" s="9">
        <v>11810</v>
      </c>
      <c r="F146" s="19" t="s">
        <v>33</v>
      </c>
      <c r="G146" s="46" t="s">
        <v>6</v>
      </c>
      <c r="H146" s="71">
        <v>0.19</v>
      </c>
      <c r="I146" s="72">
        <v>0.33</v>
      </c>
      <c r="J146" s="72">
        <v>0.67</v>
      </c>
      <c r="K146" s="72">
        <v>0.11</v>
      </c>
      <c r="L146" s="72">
        <v>0.59</v>
      </c>
      <c r="M146" s="72">
        <v>0.3</v>
      </c>
      <c r="N146" s="37" t="s">
        <v>180</v>
      </c>
    </row>
    <row r="147" spans="1:14" ht="29.4" thickBot="1" x14ac:dyDescent="0.35">
      <c r="A147" s="145" t="s">
        <v>162</v>
      </c>
      <c r="B147" s="136" t="s">
        <v>31</v>
      </c>
      <c r="C147" s="15" t="s">
        <v>52</v>
      </c>
      <c r="D147" s="6" t="s">
        <v>32</v>
      </c>
      <c r="E147" s="9">
        <v>11798</v>
      </c>
      <c r="F147" s="16" t="s">
        <v>23</v>
      </c>
      <c r="G147" s="46" t="s">
        <v>44</v>
      </c>
      <c r="H147" s="66">
        <v>0.19</v>
      </c>
      <c r="I147" s="67">
        <v>0.33</v>
      </c>
      <c r="J147" s="67">
        <v>0.67</v>
      </c>
      <c r="K147" s="67">
        <v>0.11</v>
      </c>
      <c r="L147" s="67">
        <v>0.59</v>
      </c>
      <c r="M147" s="67">
        <v>0.3</v>
      </c>
      <c r="N147" s="14" t="s">
        <v>180</v>
      </c>
    </row>
    <row r="148" spans="1:14" ht="15" thickBot="1" x14ac:dyDescent="0.35">
      <c r="A148" s="145" t="s">
        <v>162</v>
      </c>
      <c r="B148" s="136" t="s">
        <v>31</v>
      </c>
      <c r="C148" s="15" t="s">
        <v>21</v>
      </c>
      <c r="D148" s="6" t="s">
        <v>22</v>
      </c>
      <c r="E148" s="9">
        <v>11798</v>
      </c>
      <c r="F148" s="16" t="s">
        <v>23</v>
      </c>
      <c r="G148" s="46" t="s">
        <v>44</v>
      </c>
      <c r="H148" s="66">
        <v>0.12</v>
      </c>
      <c r="I148" s="67">
        <v>0.16</v>
      </c>
      <c r="J148" s="67">
        <v>0.84</v>
      </c>
      <c r="K148" s="67">
        <v>0</v>
      </c>
      <c r="L148" s="67">
        <v>0.9</v>
      </c>
      <c r="M148" s="67">
        <v>0.1</v>
      </c>
      <c r="N148" s="18"/>
    </row>
    <row r="149" spans="1:14" ht="29.4" thickBot="1" x14ac:dyDescent="0.35">
      <c r="A149" s="145" t="s">
        <v>162</v>
      </c>
      <c r="B149" s="136" t="s">
        <v>31</v>
      </c>
      <c r="C149" s="15" t="s">
        <v>23</v>
      </c>
      <c r="D149" s="6" t="s">
        <v>28</v>
      </c>
      <c r="E149" s="9">
        <v>11796</v>
      </c>
      <c r="F149" s="104" t="s">
        <v>56</v>
      </c>
      <c r="G149" s="111"/>
      <c r="H149" s="66">
        <v>0.22</v>
      </c>
      <c r="I149" s="67">
        <v>0.55000000000000004</v>
      </c>
      <c r="J149" s="67">
        <v>0.45</v>
      </c>
      <c r="K149" s="67">
        <v>0.52</v>
      </c>
      <c r="L149" s="67">
        <v>0.45</v>
      </c>
      <c r="M149" s="67">
        <v>0.02</v>
      </c>
      <c r="N149" s="14" t="s">
        <v>173</v>
      </c>
    </row>
    <row r="150" spans="1:14" ht="29.4" thickBot="1" x14ac:dyDescent="0.35">
      <c r="A150" s="145" t="s">
        <v>162</v>
      </c>
      <c r="B150" s="136" t="s">
        <v>31</v>
      </c>
      <c r="C150" s="15" t="s">
        <v>23</v>
      </c>
      <c r="D150" s="6" t="s">
        <v>58</v>
      </c>
      <c r="E150" s="9">
        <v>11812</v>
      </c>
      <c r="F150" s="104" t="s">
        <v>56</v>
      </c>
      <c r="G150" s="111"/>
      <c r="H150" s="12">
        <v>1</v>
      </c>
      <c r="I150" s="13">
        <v>0.97</v>
      </c>
      <c r="J150" s="13">
        <v>0.03</v>
      </c>
      <c r="K150" s="13">
        <v>0</v>
      </c>
      <c r="L150" s="13">
        <v>1</v>
      </c>
      <c r="M150" s="13">
        <v>0</v>
      </c>
      <c r="N150" s="26" t="s">
        <v>174</v>
      </c>
    </row>
    <row r="151" spans="1:14" ht="15" thickBot="1" x14ac:dyDescent="0.35">
      <c r="A151" s="145" t="s">
        <v>162</v>
      </c>
      <c r="B151" s="136" t="s">
        <v>31</v>
      </c>
      <c r="C151" s="15" t="s">
        <v>23</v>
      </c>
      <c r="D151" s="6" t="s">
        <v>59</v>
      </c>
      <c r="E151" s="9">
        <v>11811</v>
      </c>
      <c r="F151" s="104" t="s">
        <v>56</v>
      </c>
      <c r="G151" s="111"/>
      <c r="H151" s="12">
        <v>0.99</v>
      </c>
      <c r="I151" s="13">
        <v>0.94</v>
      </c>
      <c r="J151" s="13">
        <v>0.06</v>
      </c>
      <c r="K151" s="13">
        <v>0.94</v>
      </c>
      <c r="L151" s="13">
        <v>0.02</v>
      </c>
      <c r="M151" s="13">
        <v>0</v>
      </c>
      <c r="N151" s="68" t="s">
        <v>175</v>
      </c>
    </row>
    <row r="152" spans="1:14" ht="29.4" thickBot="1" x14ac:dyDescent="0.35">
      <c r="A152" s="145" t="s">
        <v>162</v>
      </c>
      <c r="B152" s="136" t="s">
        <v>31</v>
      </c>
      <c r="C152" s="15" t="s">
        <v>91</v>
      </c>
      <c r="D152" s="6" t="s">
        <v>38</v>
      </c>
      <c r="E152" s="9">
        <v>11813</v>
      </c>
      <c r="F152" s="16" t="s">
        <v>79</v>
      </c>
      <c r="G152" s="46" t="s">
        <v>44</v>
      </c>
      <c r="H152" s="12">
        <v>0.24</v>
      </c>
      <c r="I152" s="13">
        <v>0.48</v>
      </c>
      <c r="J152" s="13">
        <v>0.5</v>
      </c>
      <c r="K152" s="13">
        <v>0.5</v>
      </c>
      <c r="L152" s="13">
        <v>0.4</v>
      </c>
      <c r="M152" s="13">
        <v>0.02</v>
      </c>
      <c r="N152" s="14" t="s">
        <v>178</v>
      </c>
    </row>
    <row r="153" spans="1:14" ht="15" thickBot="1" x14ac:dyDescent="0.35">
      <c r="A153" s="145" t="s">
        <v>162</v>
      </c>
      <c r="B153" s="136" t="s">
        <v>31</v>
      </c>
      <c r="C153" s="15" t="s">
        <v>25</v>
      </c>
      <c r="D153" s="6" t="s">
        <v>26</v>
      </c>
      <c r="E153" s="9">
        <v>11814</v>
      </c>
      <c r="F153" s="16" t="s">
        <v>79</v>
      </c>
      <c r="G153" s="46" t="s">
        <v>44</v>
      </c>
      <c r="H153" s="69">
        <v>0.01</v>
      </c>
      <c r="I153" s="70">
        <v>0.01</v>
      </c>
      <c r="J153" s="70">
        <v>0.99</v>
      </c>
      <c r="K153" s="70">
        <v>0.99</v>
      </c>
      <c r="L153" s="70">
        <v>0.01</v>
      </c>
      <c r="M153" s="70">
        <v>0</v>
      </c>
      <c r="N153" s="54" t="s">
        <v>179</v>
      </c>
    </row>
    <row r="154" spans="1:14" ht="29.4" thickBot="1" x14ac:dyDescent="0.35">
      <c r="A154" s="145" t="s">
        <v>162</v>
      </c>
      <c r="B154" s="136" t="s">
        <v>31</v>
      </c>
      <c r="C154" s="15" t="s">
        <v>143</v>
      </c>
      <c r="D154" s="6" t="s">
        <v>32</v>
      </c>
      <c r="E154" s="9">
        <v>11815</v>
      </c>
      <c r="F154" s="19" t="s">
        <v>33</v>
      </c>
      <c r="G154" s="46" t="s">
        <v>6</v>
      </c>
      <c r="H154" s="71">
        <v>0.19</v>
      </c>
      <c r="I154" s="72">
        <v>0.33</v>
      </c>
      <c r="J154" s="72">
        <v>0.67</v>
      </c>
      <c r="K154" s="72">
        <v>0.11</v>
      </c>
      <c r="L154" s="72">
        <v>0.59</v>
      </c>
      <c r="M154" s="72">
        <v>0.3</v>
      </c>
      <c r="N154" s="37" t="s">
        <v>180</v>
      </c>
    </row>
    <row r="155" spans="1:14" ht="29.4" thickBot="1" x14ac:dyDescent="0.35">
      <c r="A155" s="145" t="s">
        <v>162</v>
      </c>
      <c r="B155" s="136" t="s">
        <v>41</v>
      </c>
      <c r="C155" s="15" t="s">
        <v>48</v>
      </c>
      <c r="D155" s="6" t="s">
        <v>49</v>
      </c>
      <c r="E155" s="9">
        <v>11817</v>
      </c>
      <c r="F155" s="16" t="s">
        <v>23</v>
      </c>
      <c r="G155" s="46" t="s">
        <v>44</v>
      </c>
      <c r="H155" s="12">
        <v>0</v>
      </c>
      <c r="I155" s="13">
        <v>0</v>
      </c>
      <c r="J155" s="13">
        <v>1</v>
      </c>
      <c r="K155" s="13">
        <v>0</v>
      </c>
      <c r="L155" s="13">
        <v>1</v>
      </c>
      <c r="M155" s="13">
        <v>0.01</v>
      </c>
      <c r="N155" s="26" t="s">
        <v>171</v>
      </c>
    </row>
    <row r="156" spans="1:14" ht="29.4" thickBot="1" x14ac:dyDescent="0.35">
      <c r="A156" s="145" t="s">
        <v>162</v>
      </c>
      <c r="B156" s="136" t="s">
        <v>41</v>
      </c>
      <c r="C156" s="15" t="s">
        <v>21</v>
      </c>
      <c r="D156" s="6" t="s">
        <v>22</v>
      </c>
      <c r="E156" s="9">
        <v>11816</v>
      </c>
      <c r="F156" s="16" t="s">
        <v>23</v>
      </c>
      <c r="G156" s="46" t="s">
        <v>44</v>
      </c>
      <c r="H156" s="12">
        <v>0.14000000000000001</v>
      </c>
      <c r="I156" s="13">
        <v>0.17</v>
      </c>
      <c r="J156" s="13">
        <v>0.83</v>
      </c>
      <c r="K156" s="13">
        <v>4.4000000000000003E-3</v>
      </c>
      <c r="L156" s="13">
        <v>0.83</v>
      </c>
      <c r="M156" s="13">
        <v>0.13</v>
      </c>
      <c r="N156" s="26" t="s">
        <v>172</v>
      </c>
    </row>
    <row r="157" spans="1:14" ht="29.4" thickBot="1" x14ac:dyDescent="0.35">
      <c r="A157" s="145" t="s">
        <v>162</v>
      </c>
      <c r="B157" s="136" t="s">
        <v>41</v>
      </c>
      <c r="C157" s="15" t="s">
        <v>23</v>
      </c>
      <c r="D157" s="6" t="s">
        <v>28</v>
      </c>
      <c r="E157" s="9">
        <v>11822</v>
      </c>
      <c r="F157" s="104" t="s">
        <v>56</v>
      </c>
      <c r="G157" s="111"/>
      <c r="H157" s="66">
        <v>0.22</v>
      </c>
      <c r="I157" s="67">
        <v>0.55000000000000004</v>
      </c>
      <c r="J157" s="67">
        <v>0.45</v>
      </c>
      <c r="K157" s="67">
        <v>0.52</v>
      </c>
      <c r="L157" s="67">
        <v>0.45</v>
      </c>
      <c r="M157" s="67">
        <v>0.02</v>
      </c>
      <c r="N157" s="14" t="s">
        <v>173</v>
      </c>
    </row>
    <row r="158" spans="1:14" ht="29.4" thickBot="1" x14ac:dyDescent="0.35">
      <c r="A158" s="145" t="s">
        <v>162</v>
      </c>
      <c r="B158" s="136" t="s">
        <v>41</v>
      </c>
      <c r="C158" s="15" t="s">
        <v>23</v>
      </c>
      <c r="D158" s="6" t="s">
        <v>58</v>
      </c>
      <c r="E158" s="9">
        <v>11818</v>
      </c>
      <c r="F158" s="104" t="s">
        <v>56</v>
      </c>
      <c r="G158" s="111"/>
      <c r="H158" s="12">
        <v>1</v>
      </c>
      <c r="I158" s="13">
        <v>0.97</v>
      </c>
      <c r="J158" s="13">
        <v>0.03</v>
      </c>
      <c r="K158" s="13">
        <v>0</v>
      </c>
      <c r="L158" s="13">
        <v>1</v>
      </c>
      <c r="M158" s="13">
        <v>0</v>
      </c>
      <c r="N158" s="26" t="s">
        <v>174</v>
      </c>
    </row>
    <row r="159" spans="1:14" ht="15" thickBot="1" x14ac:dyDescent="0.35">
      <c r="A159" s="145" t="s">
        <v>162</v>
      </c>
      <c r="B159" s="136" t="s">
        <v>41</v>
      </c>
      <c r="C159" s="15" t="s">
        <v>23</v>
      </c>
      <c r="D159" s="6" t="s">
        <v>59</v>
      </c>
      <c r="E159" s="9">
        <v>11819</v>
      </c>
      <c r="F159" s="104" t="s">
        <v>56</v>
      </c>
      <c r="G159" s="111"/>
      <c r="H159" s="12">
        <v>0.99</v>
      </c>
      <c r="I159" s="13">
        <v>0.94</v>
      </c>
      <c r="J159" s="13">
        <v>0.06</v>
      </c>
      <c r="K159" s="13">
        <v>0.94</v>
      </c>
      <c r="L159" s="13">
        <v>0.02</v>
      </c>
      <c r="M159" s="13">
        <v>0</v>
      </c>
      <c r="N159" s="68" t="s">
        <v>175</v>
      </c>
    </row>
    <row r="160" spans="1:14" ht="29.4" thickBot="1" x14ac:dyDescent="0.35">
      <c r="A160" s="145" t="s">
        <v>162</v>
      </c>
      <c r="B160" s="136" t="s">
        <v>41</v>
      </c>
      <c r="C160" s="15" t="s">
        <v>91</v>
      </c>
      <c r="D160" s="6" t="s">
        <v>38</v>
      </c>
      <c r="E160" s="9">
        <v>11820</v>
      </c>
      <c r="F160" s="16" t="s">
        <v>79</v>
      </c>
      <c r="G160" s="46" t="s">
        <v>44</v>
      </c>
      <c r="H160" s="12">
        <v>0.24</v>
      </c>
      <c r="I160" s="13">
        <v>0.48</v>
      </c>
      <c r="J160" s="13">
        <v>0.5</v>
      </c>
      <c r="K160" s="13">
        <v>0.5</v>
      </c>
      <c r="L160" s="13">
        <v>0.4</v>
      </c>
      <c r="M160" s="13">
        <v>0.02</v>
      </c>
      <c r="N160" s="14" t="s">
        <v>178</v>
      </c>
    </row>
    <row r="161" spans="1:14" ht="15" thickBot="1" x14ac:dyDescent="0.35">
      <c r="A161" s="145" t="s">
        <v>162</v>
      </c>
      <c r="B161" s="136" t="s">
        <v>41</v>
      </c>
      <c r="C161" s="15" t="s">
        <v>25</v>
      </c>
      <c r="D161" s="6" t="s">
        <v>26</v>
      </c>
      <c r="E161" s="9">
        <v>11821</v>
      </c>
      <c r="F161" s="16" t="s">
        <v>79</v>
      </c>
      <c r="G161" s="46" t="s">
        <v>44</v>
      </c>
      <c r="H161" s="73"/>
      <c r="I161" s="74"/>
      <c r="J161" s="74"/>
      <c r="K161" s="70">
        <v>0.9</v>
      </c>
      <c r="L161" s="70">
        <v>0.05</v>
      </c>
      <c r="M161" s="70">
        <v>0.05</v>
      </c>
      <c r="N161" s="54" t="s">
        <v>181</v>
      </c>
    </row>
    <row r="162" spans="1:14" ht="29.4" thickBot="1" x14ac:dyDescent="0.35">
      <c r="A162" s="145" t="s">
        <v>162</v>
      </c>
      <c r="B162" s="136" t="s">
        <v>41</v>
      </c>
      <c r="C162" s="15" t="s">
        <v>48</v>
      </c>
      <c r="D162" s="6" t="s">
        <v>49</v>
      </c>
      <c r="E162" s="9">
        <v>11823</v>
      </c>
      <c r="F162" s="16" t="s">
        <v>23</v>
      </c>
      <c r="G162" s="17" t="s">
        <v>44</v>
      </c>
      <c r="H162" s="35">
        <v>0</v>
      </c>
      <c r="I162" s="36">
        <v>0</v>
      </c>
      <c r="J162" s="36">
        <v>1</v>
      </c>
      <c r="K162" s="36">
        <v>0</v>
      </c>
      <c r="L162" s="36">
        <v>1</v>
      </c>
      <c r="M162" s="36">
        <v>0.01</v>
      </c>
      <c r="N162" s="75" t="s">
        <v>171</v>
      </c>
    </row>
    <row r="163" spans="1:14" ht="29.4" thickBot="1" x14ac:dyDescent="0.35">
      <c r="A163" s="145" t="s">
        <v>162</v>
      </c>
      <c r="B163" s="144" t="s">
        <v>76</v>
      </c>
      <c r="C163" s="15" t="s">
        <v>21</v>
      </c>
      <c r="D163" s="6" t="s">
        <v>22</v>
      </c>
      <c r="E163" s="9">
        <v>22687</v>
      </c>
      <c r="F163" s="16" t="s">
        <v>23</v>
      </c>
      <c r="G163" s="17" t="s">
        <v>44</v>
      </c>
      <c r="H163" s="12">
        <v>0.14000000000000001</v>
      </c>
      <c r="I163" s="13">
        <v>0.17</v>
      </c>
      <c r="J163" s="13">
        <v>0.83</v>
      </c>
      <c r="K163" s="13">
        <v>4.4000000000000003E-3</v>
      </c>
      <c r="L163" s="13">
        <v>0.83</v>
      </c>
      <c r="M163" s="13">
        <v>0.13</v>
      </c>
      <c r="N163" s="26" t="s">
        <v>172</v>
      </c>
    </row>
    <row r="164" spans="1:14" ht="29.4" thickBot="1" x14ac:dyDescent="0.35">
      <c r="A164" s="145" t="s">
        <v>162</v>
      </c>
      <c r="B164" s="144" t="s">
        <v>76</v>
      </c>
      <c r="C164" s="15" t="s">
        <v>182</v>
      </c>
      <c r="D164" s="6" t="s">
        <v>58</v>
      </c>
      <c r="E164" s="9">
        <v>22688</v>
      </c>
      <c r="F164" s="16" t="s">
        <v>23</v>
      </c>
      <c r="G164" s="17" t="s">
        <v>44</v>
      </c>
      <c r="H164" s="12">
        <v>1.01</v>
      </c>
      <c r="I164" s="12">
        <v>0.92</v>
      </c>
      <c r="J164" s="12">
        <v>0.08</v>
      </c>
      <c r="K164" s="12">
        <v>0</v>
      </c>
      <c r="L164" s="12">
        <v>1</v>
      </c>
      <c r="M164" s="12">
        <v>0</v>
      </c>
      <c r="N164" s="14" t="s">
        <v>183</v>
      </c>
    </row>
    <row r="165" spans="1:14" ht="29.4" thickBot="1" x14ac:dyDescent="0.35">
      <c r="A165" s="145" t="s">
        <v>162</v>
      </c>
      <c r="B165" s="144" t="s">
        <v>76</v>
      </c>
      <c r="C165" s="15" t="s">
        <v>184</v>
      </c>
      <c r="D165" s="6" t="s">
        <v>59</v>
      </c>
      <c r="E165" s="9">
        <v>22689</v>
      </c>
      <c r="F165" s="16" t="s">
        <v>23</v>
      </c>
      <c r="G165" s="17" t="s">
        <v>44</v>
      </c>
      <c r="H165" s="12">
        <v>1</v>
      </c>
      <c r="I165" s="13">
        <v>0.97</v>
      </c>
      <c r="J165" s="13">
        <v>0.03</v>
      </c>
      <c r="K165" s="13">
        <v>0</v>
      </c>
      <c r="L165" s="13">
        <v>1</v>
      </c>
      <c r="M165" s="13">
        <v>0</v>
      </c>
      <c r="N165" s="26" t="s">
        <v>174</v>
      </c>
    </row>
    <row r="166" spans="1:14" ht="15" thickBot="1" x14ac:dyDescent="0.35">
      <c r="A166" s="145" t="s">
        <v>162</v>
      </c>
      <c r="B166" s="144" t="s">
        <v>76</v>
      </c>
      <c r="C166" s="15" t="s">
        <v>23</v>
      </c>
      <c r="D166" s="6" t="s">
        <v>60</v>
      </c>
      <c r="E166" s="9">
        <v>22690</v>
      </c>
      <c r="F166" s="104" t="s">
        <v>56</v>
      </c>
      <c r="G166" s="91"/>
      <c r="H166" s="12">
        <v>0.99</v>
      </c>
      <c r="I166" s="13">
        <v>0.94</v>
      </c>
      <c r="J166" s="13">
        <v>0.06</v>
      </c>
      <c r="K166" s="13">
        <v>0.94</v>
      </c>
      <c r="L166" s="13">
        <v>0.02</v>
      </c>
      <c r="M166" s="13">
        <v>0</v>
      </c>
      <c r="N166" s="68" t="s">
        <v>175</v>
      </c>
    </row>
    <row r="167" spans="1:14" ht="29.4" thickBot="1" x14ac:dyDescent="0.35">
      <c r="A167" s="145" t="s">
        <v>162</v>
      </c>
      <c r="B167" s="144" t="s">
        <v>76</v>
      </c>
      <c r="C167" s="15" t="s">
        <v>91</v>
      </c>
      <c r="D167" s="6" t="s">
        <v>38</v>
      </c>
      <c r="E167" s="9">
        <v>22691</v>
      </c>
      <c r="F167" s="16" t="s">
        <v>79</v>
      </c>
      <c r="G167" s="17" t="s">
        <v>44</v>
      </c>
      <c r="H167" s="12">
        <v>0.24</v>
      </c>
      <c r="I167" s="13">
        <v>0.48</v>
      </c>
      <c r="J167" s="13">
        <v>0.5</v>
      </c>
      <c r="K167" s="13">
        <v>0.5</v>
      </c>
      <c r="L167" s="13">
        <v>0.4</v>
      </c>
      <c r="M167" s="13">
        <v>0.02</v>
      </c>
      <c r="N167" s="14" t="s">
        <v>178</v>
      </c>
    </row>
    <row r="168" spans="1:14" ht="15" thickBot="1" x14ac:dyDescent="0.35">
      <c r="A168" s="145" t="s">
        <v>162</v>
      </c>
      <c r="B168" s="144" t="s">
        <v>76</v>
      </c>
      <c r="C168" s="21" t="s">
        <v>185</v>
      </c>
      <c r="D168" s="22" t="s">
        <v>71</v>
      </c>
      <c r="E168" s="9">
        <v>22692</v>
      </c>
      <c r="F168" s="62" t="s">
        <v>33</v>
      </c>
      <c r="G168" s="42" t="s">
        <v>6</v>
      </c>
      <c r="H168" s="69">
        <v>0.19</v>
      </c>
      <c r="I168" s="70">
        <v>0.33</v>
      </c>
      <c r="J168" s="70">
        <v>0.67</v>
      </c>
      <c r="K168" s="70">
        <v>0.11</v>
      </c>
      <c r="L168" s="70">
        <v>0.59</v>
      </c>
      <c r="M168" s="70">
        <v>0.3</v>
      </c>
      <c r="N168" s="54" t="s">
        <v>181</v>
      </c>
    </row>
    <row r="169" spans="1:14" ht="14.25" customHeight="1" thickBot="1" x14ac:dyDescent="0.35">
      <c r="A169" s="148" t="s">
        <v>186</v>
      </c>
      <c r="B169" s="142" t="s">
        <v>15</v>
      </c>
      <c r="C169" s="7" t="s">
        <v>52</v>
      </c>
      <c r="D169" s="8" t="s">
        <v>187</v>
      </c>
      <c r="E169" s="9">
        <v>22693</v>
      </c>
      <c r="F169" s="23" t="s">
        <v>79</v>
      </c>
      <c r="G169" s="11" t="s">
        <v>6</v>
      </c>
      <c r="H169" s="94">
        <v>0.18</v>
      </c>
      <c r="I169" s="94">
        <v>0.41</v>
      </c>
      <c r="J169" s="94">
        <v>0.59</v>
      </c>
      <c r="K169" s="94">
        <v>0.28999999999999998</v>
      </c>
      <c r="L169" s="94">
        <v>0.41</v>
      </c>
      <c r="M169" s="94">
        <v>0.3</v>
      </c>
      <c r="N169" s="108" t="s">
        <v>188</v>
      </c>
    </row>
    <row r="170" spans="1:14" ht="14.25" customHeight="1" thickBot="1" x14ac:dyDescent="0.35">
      <c r="A170" s="148" t="s">
        <v>186</v>
      </c>
      <c r="B170" s="142" t="s">
        <v>15</v>
      </c>
      <c r="C170" s="15" t="s">
        <v>143</v>
      </c>
      <c r="D170" s="6" t="s">
        <v>187</v>
      </c>
      <c r="E170" s="9">
        <v>12301</v>
      </c>
      <c r="F170" s="19" t="s">
        <v>33</v>
      </c>
      <c r="G170" s="17" t="s">
        <v>6</v>
      </c>
      <c r="H170" s="107"/>
      <c r="I170" s="107"/>
      <c r="J170" s="107"/>
      <c r="K170" s="107"/>
      <c r="L170" s="107"/>
      <c r="M170" s="107"/>
      <c r="N170" s="109"/>
    </row>
    <row r="171" spans="1:14" ht="14.25" customHeight="1" thickBot="1" x14ac:dyDescent="0.35">
      <c r="A171" s="148" t="s">
        <v>186</v>
      </c>
      <c r="B171" s="142" t="s">
        <v>15</v>
      </c>
      <c r="C171" s="15" t="s">
        <v>189</v>
      </c>
      <c r="D171" s="6" t="s">
        <v>22</v>
      </c>
      <c r="E171" s="9">
        <v>12301</v>
      </c>
      <c r="F171" s="16" t="s">
        <v>190</v>
      </c>
      <c r="G171" s="17" t="s">
        <v>6</v>
      </c>
      <c r="H171" s="107">
        <v>0.11</v>
      </c>
      <c r="I171" s="107">
        <v>0.27</v>
      </c>
      <c r="J171" s="107">
        <v>0.73</v>
      </c>
      <c r="K171" s="107">
        <v>0.01</v>
      </c>
      <c r="L171" s="107">
        <v>0.69</v>
      </c>
      <c r="M171" s="107">
        <v>0.3</v>
      </c>
      <c r="N171" s="110" t="s">
        <v>191</v>
      </c>
    </row>
    <row r="172" spans="1:14" ht="14.25" customHeight="1" thickBot="1" x14ac:dyDescent="0.35">
      <c r="A172" s="148" t="s">
        <v>186</v>
      </c>
      <c r="B172" s="142" t="s">
        <v>15</v>
      </c>
      <c r="C172" s="15" t="s">
        <v>192</v>
      </c>
      <c r="D172" s="6" t="s">
        <v>22</v>
      </c>
      <c r="E172" s="9">
        <v>12303</v>
      </c>
      <c r="F172" s="16" t="s">
        <v>190</v>
      </c>
      <c r="G172" s="17" t="s">
        <v>6</v>
      </c>
      <c r="H172" s="107"/>
      <c r="I172" s="107"/>
      <c r="J172" s="107"/>
      <c r="K172" s="107"/>
      <c r="L172" s="107"/>
      <c r="M172" s="107"/>
      <c r="N172" s="108"/>
    </row>
    <row r="173" spans="1:14" ht="15" thickBot="1" x14ac:dyDescent="0.35">
      <c r="A173" s="148" t="s">
        <v>186</v>
      </c>
      <c r="B173" s="142" t="s">
        <v>15</v>
      </c>
      <c r="C173" s="15" t="s">
        <v>82</v>
      </c>
      <c r="D173" s="6" t="s">
        <v>22</v>
      </c>
      <c r="E173" s="9">
        <v>12303</v>
      </c>
      <c r="F173" s="16" t="s">
        <v>79</v>
      </c>
      <c r="G173" s="17" t="s">
        <v>6</v>
      </c>
      <c r="H173" s="107"/>
      <c r="I173" s="107"/>
      <c r="J173" s="107"/>
      <c r="K173" s="107"/>
      <c r="L173" s="107"/>
      <c r="M173" s="107"/>
      <c r="N173" s="109"/>
    </row>
    <row r="174" spans="1:14" ht="15" thickBot="1" x14ac:dyDescent="0.35">
      <c r="A174" s="148" t="s">
        <v>186</v>
      </c>
      <c r="B174" s="142" t="s">
        <v>15</v>
      </c>
      <c r="C174" s="15" t="s">
        <v>48</v>
      </c>
      <c r="D174" s="6" t="s">
        <v>49</v>
      </c>
      <c r="E174" s="9">
        <v>12303</v>
      </c>
      <c r="F174" s="16" t="s">
        <v>23</v>
      </c>
      <c r="G174" s="17" t="s">
        <v>44</v>
      </c>
      <c r="H174" s="47">
        <v>0</v>
      </c>
      <c r="I174" s="48">
        <v>0</v>
      </c>
      <c r="J174" s="48">
        <v>1</v>
      </c>
      <c r="K174" s="48">
        <v>0</v>
      </c>
      <c r="L174" s="48">
        <v>1</v>
      </c>
      <c r="M174" s="48">
        <v>0</v>
      </c>
      <c r="N174" s="26" t="s">
        <v>193</v>
      </c>
    </row>
    <row r="175" spans="1:14" ht="15" thickBot="1" x14ac:dyDescent="0.35">
      <c r="A175" s="148" t="s">
        <v>186</v>
      </c>
      <c r="B175" s="142" t="s">
        <v>15</v>
      </c>
      <c r="C175" s="15" t="s">
        <v>91</v>
      </c>
      <c r="D175" s="6" t="s">
        <v>38</v>
      </c>
      <c r="E175" s="9">
        <v>12302</v>
      </c>
      <c r="F175" s="104" t="s">
        <v>56</v>
      </c>
      <c r="G175" s="91"/>
      <c r="H175" s="59">
        <v>0.99</v>
      </c>
      <c r="I175" s="60">
        <v>0.91</v>
      </c>
      <c r="J175" s="60">
        <v>0.09</v>
      </c>
      <c r="K175" s="60">
        <v>0.47</v>
      </c>
      <c r="L175" s="60">
        <v>0.51</v>
      </c>
      <c r="M175" s="60">
        <v>0.02</v>
      </c>
      <c r="N175" s="76" t="s">
        <v>194</v>
      </c>
    </row>
    <row r="176" spans="1:14" ht="29.4" thickBot="1" x14ac:dyDescent="0.35">
      <c r="A176" s="148" t="s">
        <v>186</v>
      </c>
      <c r="B176" s="142" t="s">
        <v>15</v>
      </c>
      <c r="C176" s="15" t="s">
        <v>21</v>
      </c>
      <c r="D176" s="6" t="s">
        <v>22</v>
      </c>
      <c r="E176" s="9">
        <v>12304</v>
      </c>
      <c r="F176" s="16" t="s">
        <v>23</v>
      </c>
      <c r="G176" s="17" t="s">
        <v>44</v>
      </c>
      <c r="H176" s="44">
        <v>0.11</v>
      </c>
      <c r="I176" s="45">
        <v>0.17</v>
      </c>
      <c r="J176" s="45">
        <v>0.83</v>
      </c>
      <c r="K176" s="45">
        <v>0</v>
      </c>
      <c r="L176" s="45">
        <v>0.85</v>
      </c>
      <c r="M176" s="45">
        <v>0.15</v>
      </c>
      <c r="N176" s="75" t="s">
        <v>195</v>
      </c>
    </row>
    <row r="177" spans="1:14" ht="15" thickBot="1" x14ac:dyDescent="0.35">
      <c r="A177" s="148" t="s">
        <v>186</v>
      </c>
      <c r="B177" s="136" t="s">
        <v>31</v>
      </c>
      <c r="C177" s="15" t="s">
        <v>91</v>
      </c>
      <c r="D177" s="6" t="s">
        <v>38</v>
      </c>
      <c r="E177" s="9">
        <v>12306</v>
      </c>
      <c r="F177" s="104" t="s">
        <v>56</v>
      </c>
      <c r="G177" s="91"/>
      <c r="H177" s="47">
        <v>0.99</v>
      </c>
      <c r="I177" s="48">
        <v>0.91</v>
      </c>
      <c r="J177" s="48">
        <v>0.09</v>
      </c>
      <c r="K177" s="48">
        <v>0.47</v>
      </c>
      <c r="L177" s="48">
        <v>0.51</v>
      </c>
      <c r="M177" s="48">
        <v>0.02</v>
      </c>
      <c r="N177" s="26" t="s">
        <v>194</v>
      </c>
    </row>
    <row r="178" spans="1:14" ht="29.4" thickBot="1" x14ac:dyDescent="0.35">
      <c r="A178" s="148" t="s">
        <v>186</v>
      </c>
      <c r="B178" s="136" t="s">
        <v>31</v>
      </c>
      <c r="C178" s="15" t="s">
        <v>143</v>
      </c>
      <c r="D178" s="6" t="s">
        <v>32</v>
      </c>
      <c r="E178" s="9">
        <v>12308</v>
      </c>
      <c r="F178" s="19" t="s">
        <v>33</v>
      </c>
      <c r="G178" s="17" t="s">
        <v>6</v>
      </c>
      <c r="H178" s="47">
        <v>0.17</v>
      </c>
      <c r="I178" s="48">
        <v>0.34</v>
      </c>
      <c r="J178" s="48">
        <v>0.66</v>
      </c>
      <c r="K178" s="48">
        <v>0.2</v>
      </c>
      <c r="L178" s="48">
        <v>0.66</v>
      </c>
      <c r="M178" s="48">
        <v>0.14000000000000001</v>
      </c>
      <c r="N178" s="26" t="s">
        <v>196</v>
      </c>
    </row>
    <row r="179" spans="1:14" ht="15" thickBot="1" x14ac:dyDescent="0.35">
      <c r="A179" s="148" t="s">
        <v>186</v>
      </c>
      <c r="B179" s="136" t="s">
        <v>31</v>
      </c>
      <c r="C179" s="15" t="s">
        <v>48</v>
      </c>
      <c r="D179" s="6" t="s">
        <v>49</v>
      </c>
      <c r="E179" s="9">
        <v>12307</v>
      </c>
      <c r="F179" s="16" t="s">
        <v>23</v>
      </c>
      <c r="G179" s="17" t="s">
        <v>44</v>
      </c>
      <c r="H179" s="47">
        <v>0</v>
      </c>
      <c r="I179" s="48">
        <v>0</v>
      </c>
      <c r="J179" s="48">
        <v>1</v>
      </c>
      <c r="K179" s="48">
        <v>0</v>
      </c>
      <c r="L179" s="48">
        <v>1</v>
      </c>
      <c r="M179" s="48">
        <v>0</v>
      </c>
      <c r="N179" s="26" t="s">
        <v>193</v>
      </c>
    </row>
    <row r="180" spans="1:14" ht="15" thickBot="1" x14ac:dyDescent="0.35">
      <c r="A180" s="148" t="s">
        <v>186</v>
      </c>
      <c r="B180" s="136" t="s">
        <v>31</v>
      </c>
      <c r="C180" s="15" t="s">
        <v>197</v>
      </c>
      <c r="D180" s="6" t="s">
        <v>26</v>
      </c>
      <c r="E180" s="9">
        <v>12305</v>
      </c>
      <c r="F180" s="16" t="s">
        <v>23</v>
      </c>
      <c r="G180" s="17" t="s">
        <v>44</v>
      </c>
      <c r="H180" s="59">
        <v>1</v>
      </c>
      <c r="I180" s="60">
        <v>0.95</v>
      </c>
      <c r="J180" s="60">
        <v>0.05</v>
      </c>
      <c r="K180" s="60">
        <v>0.95</v>
      </c>
      <c r="L180" s="60">
        <v>0</v>
      </c>
      <c r="M180" s="60">
        <v>0.06</v>
      </c>
      <c r="N180" s="77" t="s">
        <v>198</v>
      </c>
    </row>
    <row r="181" spans="1:14" ht="29.4" thickBot="1" x14ac:dyDescent="0.35">
      <c r="A181" s="148" t="s">
        <v>186</v>
      </c>
      <c r="B181" s="136" t="s">
        <v>31</v>
      </c>
      <c r="C181" s="15" t="s">
        <v>143</v>
      </c>
      <c r="D181" s="6" t="s">
        <v>32</v>
      </c>
      <c r="E181" s="9">
        <v>12309</v>
      </c>
      <c r="F181" s="19" t="s">
        <v>33</v>
      </c>
      <c r="G181" s="17" t="s">
        <v>6</v>
      </c>
      <c r="H181" s="44">
        <v>0.18</v>
      </c>
      <c r="I181" s="45">
        <v>0.35</v>
      </c>
      <c r="J181" s="45">
        <v>0.65</v>
      </c>
      <c r="K181" s="45">
        <v>0.2</v>
      </c>
      <c r="L181" s="45">
        <v>0.68</v>
      </c>
      <c r="M181" s="45">
        <v>0.12</v>
      </c>
      <c r="N181" s="75" t="s">
        <v>199</v>
      </c>
    </row>
    <row r="182" spans="1:14" ht="15" thickBot="1" x14ac:dyDescent="0.35">
      <c r="A182" s="148" t="s">
        <v>186</v>
      </c>
      <c r="B182" s="136" t="s">
        <v>41</v>
      </c>
      <c r="C182" s="15" t="s">
        <v>48</v>
      </c>
      <c r="D182" s="6" t="s">
        <v>49</v>
      </c>
      <c r="E182" s="9">
        <v>12311</v>
      </c>
      <c r="F182" s="16" t="s">
        <v>23</v>
      </c>
      <c r="G182" s="17" t="s">
        <v>44</v>
      </c>
      <c r="H182" s="47">
        <v>0</v>
      </c>
      <c r="I182" s="48">
        <v>0</v>
      </c>
      <c r="J182" s="48">
        <v>1</v>
      </c>
      <c r="K182" s="48">
        <v>0</v>
      </c>
      <c r="L182" s="48">
        <v>1</v>
      </c>
      <c r="M182" s="48">
        <v>0</v>
      </c>
      <c r="N182" s="26" t="s">
        <v>193</v>
      </c>
    </row>
    <row r="183" spans="1:14" ht="15" thickBot="1" x14ac:dyDescent="0.35">
      <c r="A183" s="148" t="s">
        <v>186</v>
      </c>
      <c r="B183" s="136" t="s">
        <v>41</v>
      </c>
      <c r="C183" s="15" t="s">
        <v>197</v>
      </c>
      <c r="D183" s="6" t="s">
        <v>26</v>
      </c>
      <c r="E183" s="9">
        <v>12310</v>
      </c>
      <c r="F183" s="16" t="s">
        <v>23</v>
      </c>
      <c r="G183" s="17" t="s">
        <v>44</v>
      </c>
      <c r="H183" s="47">
        <v>1</v>
      </c>
      <c r="I183" s="48">
        <v>0.95</v>
      </c>
      <c r="J183" s="48">
        <v>0.05</v>
      </c>
      <c r="K183" s="48">
        <v>0.95</v>
      </c>
      <c r="L183" s="48">
        <v>0</v>
      </c>
      <c r="M183" s="48">
        <v>0.05</v>
      </c>
      <c r="N183" s="26" t="s">
        <v>198</v>
      </c>
    </row>
    <row r="184" spans="1:14" ht="14.25" customHeight="1" thickBot="1" x14ac:dyDescent="0.35">
      <c r="A184" s="148" t="s">
        <v>186</v>
      </c>
      <c r="B184" s="136" t="s">
        <v>41</v>
      </c>
      <c r="C184" s="15" t="s">
        <v>21</v>
      </c>
      <c r="D184" s="6" t="s">
        <v>22</v>
      </c>
      <c r="E184" s="9">
        <v>12314</v>
      </c>
      <c r="F184" s="16" t="s">
        <v>23</v>
      </c>
      <c r="G184" s="17" t="s">
        <v>44</v>
      </c>
      <c r="H184" s="105">
        <v>0.11</v>
      </c>
      <c r="I184" s="105">
        <v>0.15</v>
      </c>
      <c r="J184" s="105">
        <v>0.85</v>
      </c>
      <c r="K184" s="105">
        <v>0</v>
      </c>
      <c r="L184" s="105">
        <v>1</v>
      </c>
      <c r="M184" s="105">
        <v>0</v>
      </c>
      <c r="N184" s="98" t="s">
        <v>200</v>
      </c>
    </row>
    <row r="185" spans="1:14" ht="14.25" customHeight="1" thickBot="1" x14ac:dyDescent="0.35">
      <c r="A185" s="148" t="s">
        <v>186</v>
      </c>
      <c r="B185" s="136" t="s">
        <v>41</v>
      </c>
      <c r="C185" s="15" t="s">
        <v>82</v>
      </c>
      <c r="D185" s="6" t="s">
        <v>22</v>
      </c>
      <c r="E185" s="9">
        <v>12313</v>
      </c>
      <c r="F185" s="16" t="s">
        <v>79</v>
      </c>
      <c r="G185" s="17" t="s">
        <v>6</v>
      </c>
      <c r="H185" s="106"/>
      <c r="I185" s="106"/>
      <c r="J185" s="106"/>
      <c r="K185" s="106"/>
      <c r="L185" s="106"/>
      <c r="M185" s="106"/>
      <c r="N185" s="99"/>
    </row>
    <row r="186" spans="1:14" ht="15" thickBot="1" x14ac:dyDescent="0.35">
      <c r="A186" s="148" t="s">
        <v>186</v>
      </c>
      <c r="B186" s="136" t="s">
        <v>41</v>
      </c>
      <c r="C186" s="15" t="s">
        <v>91</v>
      </c>
      <c r="D186" s="6" t="s">
        <v>38</v>
      </c>
      <c r="E186" s="9">
        <v>12313</v>
      </c>
      <c r="F186" s="104" t="s">
        <v>56</v>
      </c>
      <c r="G186" s="91"/>
      <c r="H186" s="59">
        <v>1</v>
      </c>
      <c r="I186" s="60">
        <v>0.92</v>
      </c>
      <c r="J186" s="60">
        <v>0.08</v>
      </c>
      <c r="K186" s="60">
        <v>0.48</v>
      </c>
      <c r="L186" s="60">
        <v>0.5</v>
      </c>
      <c r="M186" s="60">
        <v>0.02</v>
      </c>
      <c r="N186" s="77" t="s">
        <v>201</v>
      </c>
    </row>
    <row r="187" spans="1:14" ht="15" thickBot="1" x14ac:dyDescent="0.35">
      <c r="A187" s="148" t="s">
        <v>186</v>
      </c>
      <c r="B187" s="136" t="s">
        <v>41</v>
      </c>
      <c r="C187" s="15" t="s">
        <v>91</v>
      </c>
      <c r="D187" s="6" t="s">
        <v>38</v>
      </c>
      <c r="E187" s="9">
        <v>12315</v>
      </c>
      <c r="F187" s="104" t="s">
        <v>56</v>
      </c>
      <c r="G187" s="91"/>
      <c r="H187" s="44">
        <v>1</v>
      </c>
      <c r="I187" s="45">
        <v>0.92</v>
      </c>
      <c r="J187" s="45">
        <v>0.08</v>
      </c>
      <c r="K187" s="45">
        <v>0.48</v>
      </c>
      <c r="L187" s="45">
        <v>0.52</v>
      </c>
      <c r="M187" s="45">
        <v>0</v>
      </c>
      <c r="N187" s="75" t="s">
        <v>202</v>
      </c>
    </row>
    <row r="188" spans="1:14" ht="29.4" thickBot="1" x14ac:dyDescent="0.35">
      <c r="A188" s="148" t="s">
        <v>186</v>
      </c>
      <c r="B188" s="142" t="s">
        <v>76</v>
      </c>
      <c r="C188" s="15" t="s">
        <v>143</v>
      </c>
      <c r="D188" s="6" t="s">
        <v>32</v>
      </c>
      <c r="E188" s="9">
        <v>18873</v>
      </c>
      <c r="F188" s="19" t="s">
        <v>33</v>
      </c>
      <c r="G188" s="17" t="s">
        <v>6</v>
      </c>
      <c r="H188" s="47">
        <v>0.17</v>
      </c>
      <c r="I188" s="48">
        <v>0.36</v>
      </c>
      <c r="J188" s="48">
        <v>0.64</v>
      </c>
      <c r="K188" s="48">
        <v>0.22</v>
      </c>
      <c r="L188" s="48">
        <v>0.42</v>
      </c>
      <c r="M188" s="48">
        <v>0.36</v>
      </c>
      <c r="N188" s="26" t="s">
        <v>203</v>
      </c>
    </row>
    <row r="189" spans="1:14" ht="15" thickBot="1" x14ac:dyDescent="0.35">
      <c r="A189" s="148" t="s">
        <v>186</v>
      </c>
      <c r="B189" s="142" t="s">
        <v>76</v>
      </c>
      <c r="C189" s="15" t="s">
        <v>189</v>
      </c>
      <c r="D189" s="6" t="s">
        <v>22</v>
      </c>
      <c r="E189" s="9">
        <v>18868</v>
      </c>
      <c r="F189" s="16" t="s">
        <v>79</v>
      </c>
      <c r="G189" s="17" t="s">
        <v>6</v>
      </c>
      <c r="H189" s="47">
        <v>0</v>
      </c>
      <c r="I189" s="48">
        <v>0</v>
      </c>
      <c r="J189" s="48">
        <v>1</v>
      </c>
      <c r="K189" s="48">
        <v>0</v>
      </c>
      <c r="L189" s="48">
        <v>1</v>
      </c>
      <c r="M189" s="48">
        <v>0</v>
      </c>
      <c r="N189" s="26" t="s">
        <v>193</v>
      </c>
    </row>
    <row r="190" spans="1:14" ht="14.25" customHeight="1" thickBot="1" x14ac:dyDescent="0.35">
      <c r="A190" s="148" t="s">
        <v>186</v>
      </c>
      <c r="B190" s="142" t="s">
        <v>76</v>
      </c>
      <c r="C190" s="15" t="s">
        <v>48</v>
      </c>
      <c r="D190" s="6" t="s">
        <v>49</v>
      </c>
      <c r="E190" s="9">
        <v>18867</v>
      </c>
      <c r="F190" s="16" t="s">
        <v>23</v>
      </c>
      <c r="G190" s="17" t="s">
        <v>44</v>
      </c>
      <c r="H190" s="105">
        <v>0.11</v>
      </c>
      <c r="I190" s="105">
        <v>0.27</v>
      </c>
      <c r="J190" s="105">
        <v>0.73</v>
      </c>
      <c r="K190" s="105">
        <v>0.01</v>
      </c>
      <c r="L190" s="105">
        <v>0.69</v>
      </c>
      <c r="M190" s="105">
        <v>0.3</v>
      </c>
      <c r="N190" s="98" t="s">
        <v>204</v>
      </c>
    </row>
    <row r="191" spans="1:14" ht="14.25" customHeight="1" thickBot="1" x14ac:dyDescent="0.35">
      <c r="A191" s="148" t="s">
        <v>186</v>
      </c>
      <c r="B191" s="142" t="s">
        <v>76</v>
      </c>
      <c r="C191" s="15" t="s">
        <v>21</v>
      </c>
      <c r="D191" s="6" t="s">
        <v>22</v>
      </c>
      <c r="E191" s="9">
        <v>18866</v>
      </c>
      <c r="F191" s="16" t="s">
        <v>23</v>
      </c>
      <c r="G191" s="17" t="s">
        <v>44</v>
      </c>
      <c r="H191" s="106"/>
      <c r="I191" s="106"/>
      <c r="J191" s="106"/>
      <c r="K191" s="106"/>
      <c r="L191" s="106"/>
      <c r="M191" s="106"/>
      <c r="N191" s="99"/>
    </row>
    <row r="192" spans="1:14" ht="15" thickBot="1" x14ac:dyDescent="0.35">
      <c r="A192" s="148" t="s">
        <v>186</v>
      </c>
      <c r="B192" s="142" t="s">
        <v>76</v>
      </c>
      <c r="C192" s="21" t="s">
        <v>197</v>
      </c>
      <c r="D192" s="22" t="s">
        <v>26</v>
      </c>
      <c r="E192" s="9">
        <v>18867</v>
      </c>
      <c r="F192" s="41" t="s">
        <v>23</v>
      </c>
      <c r="G192" s="42" t="s">
        <v>44</v>
      </c>
      <c r="H192" s="59">
        <v>1</v>
      </c>
      <c r="I192" s="60">
        <v>0.95</v>
      </c>
      <c r="J192" s="60">
        <v>0.05</v>
      </c>
      <c r="K192" s="60">
        <v>0.95</v>
      </c>
      <c r="L192" s="60">
        <v>0.05</v>
      </c>
      <c r="M192" s="60">
        <v>0</v>
      </c>
      <c r="N192" s="77" t="s">
        <v>205</v>
      </c>
    </row>
    <row r="193" spans="1:14" ht="15" thickBot="1" x14ac:dyDescent="0.35">
      <c r="A193" s="146" t="s">
        <v>206</v>
      </c>
      <c r="B193" s="147" t="s">
        <v>15</v>
      </c>
      <c r="C193" s="7" t="s">
        <v>21</v>
      </c>
      <c r="D193" s="8" t="s">
        <v>22</v>
      </c>
      <c r="E193" s="9">
        <v>18872</v>
      </c>
      <c r="F193" s="8" t="s">
        <v>23</v>
      </c>
      <c r="G193" s="11" t="s">
        <v>44</v>
      </c>
      <c r="H193" s="100">
        <v>0.11</v>
      </c>
      <c r="I193" s="100">
        <v>0.18</v>
      </c>
      <c r="J193" s="100">
        <v>0.82</v>
      </c>
      <c r="K193" s="100">
        <v>0</v>
      </c>
      <c r="L193" s="100">
        <v>0.79</v>
      </c>
      <c r="M193" s="100">
        <v>0.21</v>
      </c>
      <c r="N193" s="102" t="s">
        <v>207</v>
      </c>
    </row>
    <row r="194" spans="1:14" ht="15" thickBot="1" x14ac:dyDescent="0.35">
      <c r="A194" s="146" t="s">
        <v>206</v>
      </c>
      <c r="B194" s="147" t="s">
        <v>15</v>
      </c>
      <c r="C194" s="15" t="s">
        <v>55</v>
      </c>
      <c r="D194" s="6" t="s">
        <v>22</v>
      </c>
      <c r="E194" s="9">
        <v>12785</v>
      </c>
      <c r="F194" s="78" t="s">
        <v>90</v>
      </c>
      <c r="G194" s="17" t="s">
        <v>6</v>
      </c>
      <c r="H194" s="101"/>
      <c r="I194" s="101"/>
      <c r="J194" s="101"/>
      <c r="K194" s="101"/>
      <c r="L194" s="101"/>
      <c r="M194" s="101"/>
      <c r="N194" s="103"/>
    </row>
    <row r="195" spans="1:14" ht="15" thickBot="1" x14ac:dyDescent="0.35">
      <c r="A195" s="146" t="s">
        <v>206</v>
      </c>
      <c r="B195" s="147" t="s">
        <v>15</v>
      </c>
      <c r="C195" s="15" t="s">
        <v>82</v>
      </c>
      <c r="D195" s="6" t="s">
        <v>83</v>
      </c>
      <c r="E195" s="9">
        <v>12785</v>
      </c>
      <c r="F195" s="6" t="s">
        <v>133</v>
      </c>
      <c r="G195" s="17" t="s">
        <v>44</v>
      </c>
      <c r="H195" s="48">
        <v>7.0000000000000007E-2</v>
      </c>
      <c r="I195" s="48">
        <v>7.0000000000000007E-2</v>
      </c>
      <c r="J195" s="48">
        <v>0.93</v>
      </c>
      <c r="K195" s="48">
        <v>0</v>
      </c>
      <c r="L195" s="48">
        <v>1</v>
      </c>
      <c r="M195" s="48">
        <v>0</v>
      </c>
      <c r="N195" s="18" t="s">
        <v>208</v>
      </c>
    </row>
    <row r="196" spans="1:14" ht="15" thickBot="1" x14ac:dyDescent="0.35">
      <c r="A196" s="146" t="s">
        <v>206</v>
      </c>
      <c r="B196" s="147" t="s">
        <v>15</v>
      </c>
      <c r="C196" s="15" t="s">
        <v>73</v>
      </c>
      <c r="D196" s="6" t="s">
        <v>105</v>
      </c>
      <c r="E196" s="9">
        <v>12786</v>
      </c>
      <c r="F196" s="90" t="s">
        <v>56</v>
      </c>
      <c r="G196" s="91"/>
      <c r="H196" s="48">
        <v>0.99</v>
      </c>
      <c r="I196" s="48">
        <v>0.95</v>
      </c>
      <c r="J196" s="48">
        <v>0.05</v>
      </c>
      <c r="K196" s="48">
        <v>0.47</v>
      </c>
      <c r="L196" s="48">
        <v>0.53</v>
      </c>
      <c r="M196" s="48">
        <v>0</v>
      </c>
      <c r="N196" s="18" t="s">
        <v>209</v>
      </c>
    </row>
    <row r="197" spans="1:14" ht="15" thickBot="1" x14ac:dyDescent="0.35">
      <c r="A197" s="146" t="s">
        <v>206</v>
      </c>
      <c r="B197" s="147" t="s">
        <v>15</v>
      </c>
      <c r="C197" s="15" t="s">
        <v>25</v>
      </c>
      <c r="D197" s="6" t="s">
        <v>26</v>
      </c>
      <c r="E197" s="9">
        <v>12791</v>
      </c>
      <c r="F197" s="6" t="s">
        <v>23</v>
      </c>
      <c r="G197" s="17" t="s">
        <v>44</v>
      </c>
      <c r="H197" s="60">
        <v>0.93</v>
      </c>
      <c r="I197" s="60">
        <v>0.94</v>
      </c>
      <c r="J197" s="60">
        <v>0.06</v>
      </c>
      <c r="K197" s="60">
        <v>0.94</v>
      </c>
      <c r="L197" s="60">
        <v>0</v>
      </c>
      <c r="M197" s="60">
        <v>0.05</v>
      </c>
      <c r="N197" s="79" t="s">
        <v>210</v>
      </c>
    </row>
    <row r="198" spans="1:14" ht="15" thickBot="1" x14ac:dyDescent="0.35">
      <c r="A198" s="146" t="s">
        <v>206</v>
      </c>
      <c r="B198" s="147" t="s">
        <v>15</v>
      </c>
      <c r="C198" s="15" t="s">
        <v>73</v>
      </c>
      <c r="D198" s="6" t="s">
        <v>105</v>
      </c>
      <c r="E198" s="9">
        <v>12792</v>
      </c>
      <c r="F198" s="90" t="s">
        <v>56</v>
      </c>
      <c r="G198" s="91"/>
      <c r="H198" s="95">
        <v>0.99</v>
      </c>
      <c r="I198" s="95">
        <v>0.96</v>
      </c>
      <c r="J198" s="95">
        <v>0.04</v>
      </c>
      <c r="K198" s="95">
        <v>0.47</v>
      </c>
      <c r="L198" s="95">
        <v>0.51</v>
      </c>
      <c r="M198" s="95">
        <v>0.02</v>
      </c>
      <c r="N198" s="96" t="s">
        <v>209</v>
      </c>
    </row>
    <row r="199" spans="1:14" ht="15" thickBot="1" x14ac:dyDescent="0.35">
      <c r="A199" s="146" t="s">
        <v>206</v>
      </c>
      <c r="B199" s="136" t="s">
        <v>31</v>
      </c>
      <c r="C199" s="15" t="s">
        <v>82</v>
      </c>
      <c r="D199" s="6" t="s">
        <v>83</v>
      </c>
      <c r="E199" s="9">
        <v>12796</v>
      </c>
      <c r="F199" s="6" t="s">
        <v>133</v>
      </c>
      <c r="G199" s="17" t="s">
        <v>44</v>
      </c>
      <c r="H199" s="94"/>
      <c r="I199" s="94"/>
      <c r="J199" s="94"/>
      <c r="K199" s="94"/>
      <c r="L199" s="94"/>
      <c r="M199" s="94"/>
      <c r="N199" s="97"/>
    </row>
    <row r="200" spans="1:14" ht="29.4" thickBot="1" x14ac:dyDescent="0.35">
      <c r="A200" s="146" t="s">
        <v>206</v>
      </c>
      <c r="B200" s="136" t="s">
        <v>31</v>
      </c>
      <c r="C200" s="15" t="s">
        <v>91</v>
      </c>
      <c r="D200" s="6" t="s">
        <v>38</v>
      </c>
      <c r="E200" s="9">
        <v>12794</v>
      </c>
      <c r="F200" s="90" t="s">
        <v>56</v>
      </c>
      <c r="G200" s="91"/>
      <c r="H200" s="48">
        <v>0.06</v>
      </c>
      <c r="I200" s="48">
        <v>0.06</v>
      </c>
      <c r="J200" s="48">
        <v>0.94</v>
      </c>
      <c r="K200" s="48">
        <v>0</v>
      </c>
      <c r="L200" s="48">
        <v>1</v>
      </c>
      <c r="M200" s="48">
        <v>0</v>
      </c>
      <c r="N200" s="14" t="s">
        <v>211</v>
      </c>
    </row>
    <row r="201" spans="1:14" ht="15" thickBot="1" x14ac:dyDescent="0.35">
      <c r="A201" s="146" t="s">
        <v>206</v>
      </c>
      <c r="B201" s="136" t="s">
        <v>31</v>
      </c>
      <c r="C201" s="15" t="s">
        <v>25</v>
      </c>
      <c r="D201" s="6" t="s">
        <v>26</v>
      </c>
      <c r="E201" s="9">
        <v>12796</v>
      </c>
      <c r="F201" s="6" t="s">
        <v>23</v>
      </c>
      <c r="G201" s="17" t="s">
        <v>44</v>
      </c>
      <c r="H201" s="60">
        <v>0.98</v>
      </c>
      <c r="I201" s="60">
        <v>0.98</v>
      </c>
      <c r="J201" s="60">
        <v>0.02</v>
      </c>
      <c r="K201" s="60">
        <v>0.98</v>
      </c>
      <c r="L201" s="60">
        <v>0</v>
      </c>
      <c r="M201" s="60">
        <v>0.02</v>
      </c>
      <c r="N201" s="79" t="s">
        <v>212</v>
      </c>
    </row>
    <row r="202" spans="1:14" ht="15" thickBot="1" x14ac:dyDescent="0.35">
      <c r="A202" s="146" t="s">
        <v>206</v>
      </c>
      <c r="B202" s="136" t="s">
        <v>31</v>
      </c>
      <c r="C202" s="15" t="s">
        <v>73</v>
      </c>
      <c r="D202" s="6" t="s">
        <v>105</v>
      </c>
      <c r="E202" s="9">
        <v>12797</v>
      </c>
      <c r="F202" s="90" t="s">
        <v>56</v>
      </c>
      <c r="G202" s="91"/>
      <c r="H202" s="45">
        <v>1</v>
      </c>
      <c r="I202" s="45">
        <v>0.97</v>
      </c>
      <c r="J202" s="45">
        <v>0.03</v>
      </c>
      <c r="K202" s="45">
        <v>0.48</v>
      </c>
      <c r="L202" s="45">
        <v>0.52</v>
      </c>
      <c r="M202" s="45">
        <v>0</v>
      </c>
      <c r="N202" s="80" t="s">
        <v>213</v>
      </c>
    </row>
    <row r="203" spans="1:14" ht="14.25" customHeight="1" thickBot="1" x14ac:dyDescent="0.35">
      <c r="A203" s="146" t="s">
        <v>206</v>
      </c>
      <c r="B203" s="136" t="s">
        <v>41</v>
      </c>
      <c r="C203" s="15" t="s">
        <v>55</v>
      </c>
      <c r="D203" s="6" t="s">
        <v>32</v>
      </c>
      <c r="E203" s="9">
        <v>12801</v>
      </c>
      <c r="F203" s="78" t="s">
        <v>33</v>
      </c>
      <c r="G203" s="17" t="s">
        <v>6</v>
      </c>
      <c r="H203" s="86">
        <v>0.17</v>
      </c>
      <c r="I203" s="86">
        <v>0.33</v>
      </c>
      <c r="J203" s="86">
        <v>0.67</v>
      </c>
      <c r="K203" s="86">
        <v>0.25</v>
      </c>
      <c r="L203" s="86">
        <v>0.55000000000000004</v>
      </c>
      <c r="M203" s="86">
        <v>0.22</v>
      </c>
      <c r="N203" s="88" t="s">
        <v>214</v>
      </c>
    </row>
    <row r="204" spans="1:14" ht="15" thickBot="1" x14ac:dyDescent="0.35">
      <c r="A204" s="146" t="s">
        <v>206</v>
      </c>
      <c r="B204" s="136" t="s">
        <v>41</v>
      </c>
      <c r="C204" s="15" t="s">
        <v>54</v>
      </c>
      <c r="D204" s="6" t="s">
        <v>32</v>
      </c>
      <c r="E204" s="9">
        <v>12799</v>
      </c>
      <c r="F204" s="78" t="s">
        <v>33</v>
      </c>
      <c r="G204" s="17" t="s">
        <v>6</v>
      </c>
      <c r="H204" s="87"/>
      <c r="I204" s="87"/>
      <c r="J204" s="87"/>
      <c r="K204" s="87"/>
      <c r="L204" s="87"/>
      <c r="M204" s="87"/>
      <c r="N204" s="89"/>
    </row>
    <row r="205" spans="1:14" ht="29.4" thickBot="1" x14ac:dyDescent="0.35">
      <c r="A205" s="146" t="s">
        <v>206</v>
      </c>
      <c r="B205" s="136" t="s">
        <v>41</v>
      </c>
      <c r="C205" s="15" t="s">
        <v>82</v>
      </c>
      <c r="D205" s="6" t="s">
        <v>83</v>
      </c>
      <c r="E205" s="9">
        <v>12799</v>
      </c>
      <c r="F205" s="6" t="s">
        <v>133</v>
      </c>
      <c r="G205" s="17" t="s">
        <v>44</v>
      </c>
      <c r="H205" s="48">
        <v>0.06</v>
      </c>
      <c r="I205" s="48">
        <v>0.06</v>
      </c>
      <c r="J205" s="48">
        <v>0.94</v>
      </c>
      <c r="K205" s="48">
        <v>0</v>
      </c>
      <c r="L205" s="48">
        <v>1</v>
      </c>
      <c r="M205" s="48">
        <v>0</v>
      </c>
      <c r="N205" s="14" t="s">
        <v>211</v>
      </c>
    </row>
    <row r="206" spans="1:14" ht="15" thickBot="1" x14ac:dyDescent="0.35">
      <c r="A206" s="146" t="s">
        <v>206</v>
      </c>
      <c r="B206" s="136" t="s">
        <v>41</v>
      </c>
      <c r="C206" s="15" t="s">
        <v>25</v>
      </c>
      <c r="D206" s="6" t="s">
        <v>26</v>
      </c>
      <c r="E206" s="9">
        <v>12798</v>
      </c>
      <c r="F206" s="6" t="s">
        <v>23</v>
      </c>
      <c r="G206" s="17" t="s">
        <v>44</v>
      </c>
      <c r="H206" s="60">
        <v>0.99</v>
      </c>
      <c r="I206" s="60">
        <v>1</v>
      </c>
      <c r="J206" s="60">
        <v>0</v>
      </c>
      <c r="K206" s="60">
        <v>1</v>
      </c>
      <c r="L206" s="60">
        <v>0</v>
      </c>
      <c r="M206" s="60">
        <v>0.05</v>
      </c>
      <c r="N206" s="79" t="s">
        <v>215</v>
      </c>
    </row>
    <row r="207" spans="1:14" ht="15" thickBot="1" x14ac:dyDescent="0.35">
      <c r="A207" s="146" t="s">
        <v>206</v>
      </c>
      <c r="B207" s="136" t="s">
        <v>41</v>
      </c>
      <c r="C207" s="15" t="s">
        <v>73</v>
      </c>
      <c r="D207" s="6" t="s">
        <v>105</v>
      </c>
      <c r="E207" s="9">
        <v>12802</v>
      </c>
      <c r="F207" s="90" t="s">
        <v>56</v>
      </c>
      <c r="G207" s="91"/>
      <c r="H207" s="45">
        <v>1</v>
      </c>
      <c r="I207" s="45">
        <v>0.97</v>
      </c>
      <c r="J207" s="45">
        <v>0.03</v>
      </c>
      <c r="K207" s="45">
        <v>0.47</v>
      </c>
      <c r="L207" s="45">
        <v>0.53</v>
      </c>
      <c r="M207" s="45">
        <v>0</v>
      </c>
      <c r="N207" s="80" t="s">
        <v>216</v>
      </c>
    </row>
    <row r="208" spans="1:14" ht="14.25" customHeight="1" thickBot="1" x14ac:dyDescent="0.35">
      <c r="A208" s="146" t="s">
        <v>206</v>
      </c>
      <c r="B208" s="136" t="s">
        <v>76</v>
      </c>
      <c r="C208" s="15" t="s">
        <v>55</v>
      </c>
      <c r="D208" s="6" t="s">
        <v>32</v>
      </c>
      <c r="E208" s="9">
        <v>20601</v>
      </c>
      <c r="F208" s="78" t="s">
        <v>33</v>
      </c>
      <c r="G208" s="17" t="s">
        <v>6</v>
      </c>
      <c r="H208" s="93">
        <v>0.06</v>
      </c>
      <c r="I208" s="93">
        <v>0.13</v>
      </c>
      <c r="J208" s="93">
        <v>0.87</v>
      </c>
      <c r="K208" s="93">
        <v>0.23</v>
      </c>
      <c r="L208" s="93">
        <v>0.77</v>
      </c>
      <c r="M208" s="93">
        <v>0</v>
      </c>
      <c r="N208" s="84" t="s">
        <v>217</v>
      </c>
    </row>
    <row r="209" spans="1:14" ht="15" thickBot="1" x14ac:dyDescent="0.35">
      <c r="A209" s="146" t="s">
        <v>206</v>
      </c>
      <c r="B209" s="136" t="s">
        <v>76</v>
      </c>
      <c r="C209" s="15" t="s">
        <v>54</v>
      </c>
      <c r="D209" s="6" t="s">
        <v>32</v>
      </c>
      <c r="E209" s="9">
        <v>20597</v>
      </c>
      <c r="F209" s="78" t="s">
        <v>33</v>
      </c>
      <c r="G209" s="17" t="s">
        <v>6</v>
      </c>
      <c r="H209" s="94"/>
      <c r="I209" s="94"/>
      <c r="J209" s="94"/>
      <c r="K209" s="94"/>
      <c r="L209" s="94"/>
      <c r="M209" s="94"/>
      <c r="N209" s="85"/>
    </row>
    <row r="210" spans="1:14" ht="29.4" thickBot="1" x14ac:dyDescent="0.35">
      <c r="A210" s="146" t="s">
        <v>206</v>
      </c>
      <c r="B210" s="136" t="s">
        <v>76</v>
      </c>
      <c r="C210" s="15" t="s">
        <v>82</v>
      </c>
      <c r="D210" s="6" t="s">
        <v>83</v>
      </c>
      <c r="E210" s="9">
        <v>20597</v>
      </c>
      <c r="F210" s="6" t="s">
        <v>133</v>
      </c>
      <c r="G210" s="17" t="s">
        <v>44</v>
      </c>
      <c r="H210" s="48">
        <v>0.06</v>
      </c>
      <c r="I210" s="48">
        <v>0.06</v>
      </c>
      <c r="J210" s="48">
        <v>0.94</v>
      </c>
      <c r="K210" s="48">
        <v>0</v>
      </c>
      <c r="L210" s="48">
        <v>1</v>
      </c>
      <c r="M210" s="48">
        <v>0</v>
      </c>
      <c r="N210" s="14" t="s">
        <v>211</v>
      </c>
    </row>
    <row r="211" spans="1:14" ht="15" thickBot="1" x14ac:dyDescent="0.35">
      <c r="A211" s="146" t="s">
        <v>206</v>
      </c>
      <c r="B211" s="136" t="s">
        <v>76</v>
      </c>
      <c r="C211" s="50" t="s">
        <v>25</v>
      </c>
      <c r="D211" s="51" t="s">
        <v>26</v>
      </c>
      <c r="E211" s="9">
        <v>20599</v>
      </c>
      <c r="F211" s="51" t="s">
        <v>23</v>
      </c>
      <c r="G211" s="81" t="s">
        <v>44</v>
      </c>
      <c r="H211" s="60">
        <v>0.99</v>
      </c>
      <c r="I211" s="60">
        <v>1</v>
      </c>
      <c r="J211" s="60">
        <v>0.01</v>
      </c>
      <c r="K211" s="60">
        <v>1</v>
      </c>
      <c r="L211" s="60">
        <v>0</v>
      </c>
      <c r="M211" s="60">
        <v>0.01</v>
      </c>
      <c r="N211" s="79" t="s">
        <v>218</v>
      </c>
    </row>
    <row r="212" spans="1:14" ht="15" thickBot="1" x14ac:dyDescent="0.35">
      <c r="A212" s="146" t="s">
        <v>206</v>
      </c>
      <c r="B212" s="136" t="s">
        <v>76</v>
      </c>
      <c r="E212" s="9">
        <v>20602</v>
      </c>
    </row>
    <row r="213" spans="1:14" x14ac:dyDescent="0.3">
      <c r="A213" s="137" t="s">
        <v>548</v>
      </c>
      <c r="B213" s="134" t="s">
        <v>550</v>
      </c>
      <c r="D213" t="s">
        <v>441</v>
      </c>
      <c r="E213">
        <v>14037</v>
      </c>
      <c r="H213">
        <v>22.81</v>
      </c>
      <c r="I213">
        <v>31.1</v>
      </c>
      <c r="J213">
        <v>68.900000000000006</v>
      </c>
      <c r="K213">
        <v>56.64</v>
      </c>
    </row>
    <row r="214" spans="1:14" x14ac:dyDescent="0.3">
      <c r="A214" s="137" t="s">
        <v>548</v>
      </c>
      <c r="B214" s="134" t="s">
        <v>550</v>
      </c>
      <c r="D214" t="s">
        <v>442</v>
      </c>
      <c r="E214">
        <v>14038</v>
      </c>
      <c r="H214">
        <v>20.63</v>
      </c>
      <c r="I214">
        <v>24.56</v>
      </c>
      <c r="J214">
        <v>75.44</v>
      </c>
      <c r="K214">
        <v>46.53</v>
      </c>
    </row>
    <row r="215" spans="1:14" x14ac:dyDescent="0.3">
      <c r="A215" s="137" t="s">
        <v>548</v>
      </c>
      <c r="B215" s="134" t="s">
        <v>550</v>
      </c>
      <c r="D215" t="s">
        <v>443</v>
      </c>
      <c r="E215">
        <v>14039</v>
      </c>
      <c r="H215">
        <v>14.11</v>
      </c>
      <c r="I215">
        <v>14.03</v>
      </c>
      <c r="J215">
        <v>85.97</v>
      </c>
      <c r="K215">
        <v>25.43</v>
      </c>
    </row>
    <row r="216" spans="1:14" x14ac:dyDescent="0.3">
      <c r="A216" s="137" t="s">
        <v>548</v>
      </c>
      <c r="B216" s="134" t="s">
        <v>550</v>
      </c>
      <c r="D216" t="s">
        <v>444</v>
      </c>
      <c r="E216">
        <v>14040</v>
      </c>
      <c r="H216">
        <v>68.41</v>
      </c>
      <c r="I216">
        <v>84.14</v>
      </c>
      <c r="J216">
        <v>15.86</v>
      </c>
      <c r="K216">
        <v>67.73</v>
      </c>
    </row>
    <row r="217" spans="1:14" x14ac:dyDescent="0.3">
      <c r="A217" s="137" t="s">
        <v>548</v>
      </c>
      <c r="B217" s="134" t="s">
        <v>550</v>
      </c>
      <c r="D217" t="s">
        <v>445</v>
      </c>
      <c r="E217">
        <v>14042</v>
      </c>
      <c r="H217">
        <v>66.400000000000006</v>
      </c>
      <c r="I217">
        <v>80.78</v>
      </c>
      <c r="J217">
        <v>19.22</v>
      </c>
      <c r="K217">
        <v>67.150000000000006</v>
      </c>
    </row>
    <row r="218" spans="1:14" x14ac:dyDescent="0.3">
      <c r="A218" s="137" t="s">
        <v>548</v>
      </c>
      <c r="B218" s="134" t="s">
        <v>550</v>
      </c>
      <c r="D218" t="s">
        <v>222</v>
      </c>
      <c r="E218">
        <v>14043</v>
      </c>
      <c r="H218">
        <v>5.3</v>
      </c>
      <c r="I218">
        <v>12.31</v>
      </c>
      <c r="J218">
        <v>87.69</v>
      </c>
      <c r="K218">
        <v>25.67</v>
      </c>
    </row>
    <row r="219" spans="1:14" x14ac:dyDescent="0.3">
      <c r="A219" s="137" t="s">
        <v>548</v>
      </c>
      <c r="B219" s="134" t="s">
        <v>550</v>
      </c>
      <c r="D219" t="s">
        <v>446</v>
      </c>
      <c r="E219">
        <v>14045</v>
      </c>
      <c r="H219">
        <v>24.04</v>
      </c>
      <c r="I219">
        <v>28.25</v>
      </c>
      <c r="J219">
        <v>71.75</v>
      </c>
      <c r="K219">
        <v>55.69</v>
      </c>
    </row>
    <row r="220" spans="1:14" x14ac:dyDescent="0.3">
      <c r="A220" s="137" t="s">
        <v>548</v>
      </c>
      <c r="B220" s="134" t="s">
        <v>550</v>
      </c>
      <c r="D220" t="s">
        <v>447</v>
      </c>
      <c r="E220">
        <v>14046</v>
      </c>
      <c r="H220">
        <v>19.64</v>
      </c>
      <c r="I220">
        <v>22.51</v>
      </c>
      <c r="J220">
        <v>77.489999999999995</v>
      </c>
      <c r="K220">
        <v>45.71</v>
      </c>
    </row>
    <row r="221" spans="1:14" x14ac:dyDescent="0.3">
      <c r="A221" s="137" t="s">
        <v>548</v>
      </c>
      <c r="B221" s="134" t="s">
        <v>550</v>
      </c>
      <c r="D221" t="s">
        <v>448</v>
      </c>
      <c r="E221">
        <v>14047</v>
      </c>
      <c r="H221">
        <v>14.48</v>
      </c>
      <c r="I221">
        <v>13.81</v>
      </c>
      <c r="J221">
        <v>86.19</v>
      </c>
      <c r="K221">
        <v>25.89</v>
      </c>
    </row>
    <row r="222" spans="1:14" x14ac:dyDescent="0.3">
      <c r="A222" s="137" t="s">
        <v>548</v>
      </c>
      <c r="B222" s="134" t="s">
        <v>550</v>
      </c>
      <c r="D222" t="s">
        <v>449</v>
      </c>
      <c r="E222">
        <v>14048</v>
      </c>
      <c r="H222">
        <v>83.62</v>
      </c>
      <c r="I222">
        <v>103.3</v>
      </c>
      <c r="J222">
        <v>-3.2999999999999972</v>
      </c>
      <c r="K222">
        <v>89.23</v>
      </c>
    </row>
    <row r="223" spans="1:14" x14ac:dyDescent="0.3">
      <c r="A223" s="137" t="s">
        <v>548</v>
      </c>
      <c r="B223" s="134" t="s">
        <v>550</v>
      </c>
      <c r="D223" t="s">
        <v>450</v>
      </c>
      <c r="E223">
        <v>14049</v>
      </c>
      <c r="H223">
        <v>90.07</v>
      </c>
      <c r="I223">
        <v>146.05000000000001</v>
      </c>
      <c r="J223">
        <v>-46.050000000000011</v>
      </c>
      <c r="K223">
        <v>94.98</v>
      </c>
    </row>
    <row r="224" spans="1:14" x14ac:dyDescent="0.3">
      <c r="A224" s="137" t="s">
        <v>548</v>
      </c>
      <c r="B224" s="134" t="s">
        <v>550</v>
      </c>
      <c r="D224" t="s">
        <v>451</v>
      </c>
      <c r="E224">
        <v>14054</v>
      </c>
      <c r="H224">
        <v>66.260000000000005</v>
      </c>
      <c r="I224">
        <v>71.900000000000006</v>
      </c>
      <c r="J224">
        <v>28.099999999999994</v>
      </c>
      <c r="K224">
        <v>64.489999999999995</v>
      </c>
    </row>
    <row r="225" spans="1:11" x14ac:dyDescent="0.3">
      <c r="A225" s="137" t="s">
        <v>548</v>
      </c>
      <c r="B225" s="134" t="s">
        <v>550</v>
      </c>
      <c r="D225" t="s">
        <v>452</v>
      </c>
      <c r="E225">
        <v>14058</v>
      </c>
      <c r="H225">
        <v>77.02</v>
      </c>
      <c r="I225">
        <v>95.34</v>
      </c>
      <c r="J225">
        <v>4.6599999999999966</v>
      </c>
      <c r="K225">
        <v>81.84</v>
      </c>
    </row>
    <row r="226" spans="1:11" x14ac:dyDescent="0.3">
      <c r="A226" s="137" t="s">
        <v>548</v>
      </c>
      <c r="B226" s="134" t="s">
        <v>550</v>
      </c>
      <c r="D226" t="s">
        <v>486</v>
      </c>
      <c r="E226">
        <v>14333</v>
      </c>
      <c r="H226">
        <v>0.02</v>
      </c>
      <c r="I226">
        <v>0.13</v>
      </c>
      <c r="J226">
        <v>99.87</v>
      </c>
      <c r="K226">
        <v>61.57</v>
      </c>
    </row>
    <row r="227" spans="1:11" x14ac:dyDescent="0.3">
      <c r="A227" s="137" t="s">
        <v>548</v>
      </c>
      <c r="B227" s="134" t="s">
        <v>550</v>
      </c>
      <c r="D227" t="s">
        <v>487</v>
      </c>
      <c r="E227">
        <v>14334</v>
      </c>
      <c r="H227">
        <v>17.52</v>
      </c>
      <c r="I227">
        <v>23.21</v>
      </c>
      <c r="J227">
        <v>76.789999999999992</v>
      </c>
      <c r="K227">
        <v>44.82</v>
      </c>
    </row>
    <row r="228" spans="1:11" x14ac:dyDescent="0.3">
      <c r="A228" s="137" t="s">
        <v>548</v>
      </c>
      <c r="B228" s="134" t="s">
        <v>550</v>
      </c>
      <c r="D228" t="s">
        <v>488</v>
      </c>
      <c r="E228">
        <v>14335</v>
      </c>
      <c r="H228">
        <v>0.04</v>
      </c>
      <c r="I228">
        <v>0</v>
      </c>
      <c r="J228">
        <v>100</v>
      </c>
      <c r="K228">
        <v>97.21</v>
      </c>
    </row>
    <row r="229" spans="1:11" x14ac:dyDescent="0.3">
      <c r="A229" s="137" t="s">
        <v>548</v>
      </c>
      <c r="B229" s="134" t="s">
        <v>550</v>
      </c>
      <c r="D229" t="s">
        <v>489</v>
      </c>
      <c r="E229">
        <v>14336</v>
      </c>
      <c r="H229">
        <v>19.16</v>
      </c>
      <c r="I229">
        <v>26.18</v>
      </c>
      <c r="J229">
        <v>73.819999999999993</v>
      </c>
      <c r="K229">
        <v>51.68</v>
      </c>
    </row>
    <row r="230" spans="1:11" x14ac:dyDescent="0.3">
      <c r="A230" s="133" t="s">
        <v>546</v>
      </c>
      <c r="B230" s="134" t="s">
        <v>550</v>
      </c>
      <c r="D230" t="s">
        <v>310</v>
      </c>
      <c r="E230">
        <v>2196</v>
      </c>
      <c r="H230">
        <v>5.79</v>
      </c>
      <c r="I230">
        <v>13.52</v>
      </c>
      <c r="J230">
        <v>86.48</v>
      </c>
      <c r="K230">
        <v>11.6</v>
      </c>
    </row>
    <row r="231" spans="1:11" x14ac:dyDescent="0.3">
      <c r="A231" s="133" t="s">
        <v>546</v>
      </c>
      <c r="B231" s="134" t="s">
        <v>550</v>
      </c>
      <c r="D231" t="s">
        <v>328</v>
      </c>
      <c r="E231">
        <v>8580</v>
      </c>
      <c r="H231">
        <v>4.2</v>
      </c>
      <c r="I231">
        <v>9.8699999999999992</v>
      </c>
      <c r="J231">
        <v>90.13</v>
      </c>
      <c r="K231">
        <v>12.32</v>
      </c>
    </row>
    <row r="232" spans="1:11" x14ac:dyDescent="0.3">
      <c r="A232" s="133" t="s">
        <v>546</v>
      </c>
      <c r="B232" s="134" t="s">
        <v>550</v>
      </c>
      <c r="D232" t="s">
        <v>353</v>
      </c>
      <c r="E232">
        <v>9757</v>
      </c>
      <c r="H232">
        <v>21.9</v>
      </c>
      <c r="I232">
        <v>51.02</v>
      </c>
      <c r="J232">
        <v>48.98</v>
      </c>
      <c r="K232">
        <v>58.22</v>
      </c>
    </row>
    <row r="233" spans="1:11" x14ac:dyDescent="0.3">
      <c r="A233" s="133" t="s">
        <v>546</v>
      </c>
      <c r="B233" s="134" t="s">
        <v>550</v>
      </c>
      <c r="D233" t="s">
        <v>354</v>
      </c>
      <c r="E233">
        <v>9758</v>
      </c>
      <c r="H233">
        <v>19.940000000000001</v>
      </c>
      <c r="I233">
        <v>48.3</v>
      </c>
      <c r="J233">
        <v>51.7</v>
      </c>
      <c r="K233">
        <v>48.28</v>
      </c>
    </row>
    <row r="234" spans="1:11" x14ac:dyDescent="0.3">
      <c r="A234" s="133" t="s">
        <v>546</v>
      </c>
      <c r="B234" s="134" t="s">
        <v>550</v>
      </c>
      <c r="D234" t="s">
        <v>355</v>
      </c>
      <c r="E234">
        <v>9759</v>
      </c>
      <c r="H234">
        <v>17.62</v>
      </c>
      <c r="I234">
        <v>38.89</v>
      </c>
      <c r="J234">
        <v>61.11</v>
      </c>
      <c r="K234">
        <v>22.86</v>
      </c>
    </row>
    <row r="235" spans="1:11" x14ac:dyDescent="0.3">
      <c r="A235" s="133" t="s">
        <v>546</v>
      </c>
      <c r="B235" s="134" t="s">
        <v>550</v>
      </c>
      <c r="D235" t="s">
        <v>356</v>
      </c>
      <c r="E235">
        <v>9760</v>
      </c>
      <c r="H235">
        <v>19.920000000000002</v>
      </c>
      <c r="I235">
        <v>48.65</v>
      </c>
      <c r="J235">
        <v>51.35</v>
      </c>
      <c r="K235">
        <v>47.13</v>
      </c>
    </row>
    <row r="236" spans="1:11" x14ac:dyDescent="0.3">
      <c r="A236" s="133" t="s">
        <v>546</v>
      </c>
      <c r="B236" s="134" t="s">
        <v>550</v>
      </c>
      <c r="D236" t="s">
        <v>357</v>
      </c>
      <c r="E236">
        <v>9761</v>
      </c>
      <c r="H236">
        <v>22.42</v>
      </c>
      <c r="I236">
        <v>57.43</v>
      </c>
      <c r="J236">
        <v>42.57</v>
      </c>
      <c r="K236">
        <v>59.13</v>
      </c>
    </row>
    <row r="237" spans="1:11" x14ac:dyDescent="0.3">
      <c r="A237" s="133" t="s">
        <v>546</v>
      </c>
      <c r="B237" s="134" t="s">
        <v>550</v>
      </c>
      <c r="D237" t="s">
        <v>358</v>
      </c>
      <c r="E237">
        <v>9762</v>
      </c>
      <c r="H237">
        <v>19.649999999999999</v>
      </c>
      <c r="I237">
        <v>50.35</v>
      </c>
      <c r="J237">
        <v>49.65</v>
      </c>
      <c r="K237">
        <v>47.94</v>
      </c>
    </row>
    <row r="238" spans="1:11" x14ac:dyDescent="0.3">
      <c r="A238" s="133" t="s">
        <v>546</v>
      </c>
      <c r="B238" s="134" t="s">
        <v>550</v>
      </c>
      <c r="D238" t="s">
        <v>359</v>
      </c>
      <c r="E238">
        <v>9763</v>
      </c>
      <c r="H238">
        <v>16.07</v>
      </c>
      <c r="I238">
        <v>40.369999999999997</v>
      </c>
      <c r="J238">
        <v>59.63</v>
      </c>
      <c r="K238">
        <v>24.26</v>
      </c>
    </row>
    <row r="239" spans="1:11" x14ac:dyDescent="0.3">
      <c r="A239" s="133" t="s">
        <v>546</v>
      </c>
      <c r="B239" s="134" t="s">
        <v>550</v>
      </c>
      <c r="D239" t="s">
        <v>380</v>
      </c>
      <c r="E239">
        <v>12138</v>
      </c>
      <c r="H239">
        <v>6.18</v>
      </c>
      <c r="I239">
        <v>16.350000000000001</v>
      </c>
      <c r="J239">
        <v>83.65</v>
      </c>
      <c r="K239">
        <v>14.16</v>
      </c>
    </row>
    <row r="240" spans="1:11" x14ac:dyDescent="0.3">
      <c r="A240" s="133" t="s">
        <v>546</v>
      </c>
      <c r="B240" s="134" t="s">
        <v>550</v>
      </c>
      <c r="D240" t="s">
        <v>381</v>
      </c>
      <c r="E240">
        <v>12139</v>
      </c>
      <c r="H240">
        <v>15.88</v>
      </c>
      <c r="I240">
        <v>41.07</v>
      </c>
      <c r="J240">
        <v>58.93</v>
      </c>
      <c r="K240">
        <v>22.87</v>
      </c>
    </row>
    <row r="241" spans="1:11" x14ac:dyDescent="0.3">
      <c r="A241" s="133" t="s">
        <v>546</v>
      </c>
      <c r="B241" s="134" t="s">
        <v>550</v>
      </c>
      <c r="D241" t="s">
        <v>394</v>
      </c>
      <c r="E241">
        <v>12419</v>
      </c>
      <c r="H241">
        <v>23.52</v>
      </c>
      <c r="I241">
        <v>53.9</v>
      </c>
      <c r="J241">
        <v>46.1</v>
      </c>
      <c r="K241">
        <v>70.16</v>
      </c>
    </row>
    <row r="242" spans="1:11" x14ac:dyDescent="0.3">
      <c r="A242" s="133" t="s">
        <v>546</v>
      </c>
      <c r="B242" s="134" t="s">
        <v>550</v>
      </c>
      <c r="D242" t="s">
        <v>396</v>
      </c>
      <c r="E242">
        <v>13211</v>
      </c>
      <c r="H242">
        <v>34.93</v>
      </c>
      <c r="I242">
        <v>78.75</v>
      </c>
      <c r="J242">
        <v>21.25</v>
      </c>
      <c r="K242">
        <v>97.86</v>
      </c>
    </row>
    <row r="243" spans="1:11" x14ac:dyDescent="0.3">
      <c r="A243" s="133" t="s">
        <v>546</v>
      </c>
      <c r="B243" s="134" t="s">
        <v>550</v>
      </c>
      <c r="D243" t="s">
        <v>397</v>
      </c>
      <c r="E243">
        <v>13212</v>
      </c>
      <c r="H243">
        <v>22.21</v>
      </c>
      <c r="I243">
        <v>29.92</v>
      </c>
      <c r="J243">
        <v>70.08</v>
      </c>
      <c r="K243">
        <v>51.32</v>
      </c>
    </row>
    <row r="244" spans="1:11" x14ac:dyDescent="0.3">
      <c r="A244" s="133" t="s">
        <v>546</v>
      </c>
      <c r="B244" s="134" t="s">
        <v>550</v>
      </c>
      <c r="D244" t="s">
        <v>421</v>
      </c>
      <c r="E244">
        <v>13819</v>
      </c>
      <c r="H244">
        <v>66.900000000000006</v>
      </c>
      <c r="I244">
        <v>95.59</v>
      </c>
      <c r="J244">
        <v>4.4099999999999966</v>
      </c>
      <c r="K244">
        <v>67.61</v>
      </c>
    </row>
    <row r="245" spans="1:11" x14ac:dyDescent="0.3">
      <c r="A245" s="133" t="s">
        <v>546</v>
      </c>
      <c r="B245" s="134" t="s">
        <v>550</v>
      </c>
      <c r="D245" t="s">
        <v>422</v>
      </c>
      <c r="E245">
        <v>13820</v>
      </c>
      <c r="H245">
        <v>95.28</v>
      </c>
      <c r="I245">
        <v>138.5</v>
      </c>
      <c r="J245">
        <v>-38.5</v>
      </c>
      <c r="K245">
        <v>98.2</v>
      </c>
    </row>
    <row r="246" spans="1:11" x14ac:dyDescent="0.3">
      <c r="A246" s="133" t="s">
        <v>546</v>
      </c>
      <c r="B246" s="134" t="s">
        <v>550</v>
      </c>
      <c r="D246" t="s">
        <v>480</v>
      </c>
      <c r="E246">
        <v>14302</v>
      </c>
      <c r="H246">
        <v>16.579999999999998</v>
      </c>
      <c r="I246">
        <v>43.7</v>
      </c>
      <c r="J246">
        <v>56.3</v>
      </c>
      <c r="K246">
        <v>46.24</v>
      </c>
    </row>
    <row r="247" spans="1:11" x14ac:dyDescent="0.3">
      <c r="A247" s="133" t="s">
        <v>546</v>
      </c>
      <c r="B247" s="134" t="s">
        <v>550</v>
      </c>
      <c r="D247" t="s">
        <v>481</v>
      </c>
      <c r="E247">
        <v>14303</v>
      </c>
      <c r="H247">
        <v>66.3</v>
      </c>
      <c r="I247">
        <v>64.31</v>
      </c>
      <c r="J247">
        <v>35.69</v>
      </c>
      <c r="K247">
        <v>50.35</v>
      </c>
    </row>
    <row r="248" spans="1:11" x14ac:dyDescent="0.3">
      <c r="A248" s="133" t="s">
        <v>546</v>
      </c>
      <c r="B248" s="134" t="s">
        <v>550</v>
      </c>
      <c r="D248" t="s">
        <v>482</v>
      </c>
      <c r="E248">
        <v>14304</v>
      </c>
      <c r="H248">
        <v>21.04</v>
      </c>
      <c r="I248">
        <v>54.21</v>
      </c>
      <c r="J248">
        <v>45.79</v>
      </c>
      <c r="K248">
        <v>48.39</v>
      </c>
    </row>
    <row r="249" spans="1:11" x14ac:dyDescent="0.3">
      <c r="A249" s="133" t="s">
        <v>546</v>
      </c>
      <c r="B249" s="134" t="s">
        <v>550</v>
      </c>
      <c r="D249" t="s">
        <v>483</v>
      </c>
      <c r="E249">
        <v>14305</v>
      </c>
      <c r="H249">
        <v>93.42</v>
      </c>
      <c r="I249">
        <v>93.27</v>
      </c>
      <c r="J249">
        <v>6.730000000000004</v>
      </c>
      <c r="K249">
        <v>49.29</v>
      </c>
    </row>
    <row r="250" spans="1:11" x14ac:dyDescent="0.3">
      <c r="A250" s="133" t="s">
        <v>546</v>
      </c>
      <c r="B250" s="134" t="s">
        <v>550</v>
      </c>
      <c r="D250" t="s">
        <v>498</v>
      </c>
      <c r="E250">
        <v>14850</v>
      </c>
      <c r="H250">
        <v>67.56</v>
      </c>
      <c r="I250">
        <v>88.33</v>
      </c>
      <c r="J250">
        <v>11.670000000000002</v>
      </c>
      <c r="K250">
        <v>66.3</v>
      </c>
    </row>
    <row r="251" spans="1:11" x14ac:dyDescent="0.3">
      <c r="A251" s="133" t="s">
        <v>546</v>
      </c>
      <c r="B251" s="134" t="s">
        <v>550</v>
      </c>
      <c r="D251" t="s">
        <v>499</v>
      </c>
      <c r="E251">
        <v>14854</v>
      </c>
      <c r="H251">
        <v>94.45</v>
      </c>
      <c r="I251">
        <v>126.49</v>
      </c>
      <c r="J251">
        <v>-26.489999999999995</v>
      </c>
      <c r="K251">
        <v>97.87</v>
      </c>
    </row>
    <row r="252" spans="1:11" x14ac:dyDescent="0.3">
      <c r="A252" s="133" t="s">
        <v>546</v>
      </c>
      <c r="B252" s="134" t="s">
        <v>550</v>
      </c>
      <c r="D252" t="s">
        <v>529</v>
      </c>
      <c r="E252">
        <v>15313</v>
      </c>
      <c r="H252">
        <v>21</v>
      </c>
      <c r="I252">
        <v>35.159999999999997</v>
      </c>
      <c r="J252">
        <v>64.84</v>
      </c>
      <c r="K252">
        <v>25.62</v>
      </c>
    </row>
    <row r="253" spans="1:11" x14ac:dyDescent="0.3">
      <c r="A253" s="133" t="s">
        <v>546</v>
      </c>
      <c r="B253" s="134" t="s">
        <v>550</v>
      </c>
      <c r="D253" t="s">
        <v>530</v>
      </c>
      <c r="E253">
        <v>15314</v>
      </c>
      <c r="H253">
        <v>6.11</v>
      </c>
      <c r="I253">
        <v>5.95</v>
      </c>
      <c r="J253">
        <v>94.05</v>
      </c>
      <c r="K253">
        <v>12.57</v>
      </c>
    </row>
    <row r="254" spans="1:11" x14ac:dyDescent="0.3">
      <c r="A254" s="133" t="s">
        <v>545</v>
      </c>
      <c r="B254" s="134" t="s">
        <v>550</v>
      </c>
      <c r="D254" t="s">
        <v>307</v>
      </c>
      <c r="E254">
        <v>2187</v>
      </c>
      <c r="H254">
        <v>21.45</v>
      </c>
      <c r="I254">
        <v>45.6</v>
      </c>
      <c r="J254">
        <v>54.4</v>
      </c>
      <c r="K254">
        <v>69.44</v>
      </c>
    </row>
    <row r="255" spans="1:11" x14ac:dyDescent="0.3">
      <c r="A255" s="133" t="s">
        <v>545</v>
      </c>
      <c r="B255" s="134" t="s">
        <v>550</v>
      </c>
      <c r="D255" t="s">
        <v>308</v>
      </c>
      <c r="E255">
        <v>2188</v>
      </c>
      <c r="H255">
        <v>10.01</v>
      </c>
      <c r="I255">
        <v>16.68</v>
      </c>
      <c r="J255">
        <v>83.32</v>
      </c>
      <c r="K255">
        <v>2.2799999999999998</v>
      </c>
    </row>
    <row r="256" spans="1:11" x14ac:dyDescent="0.3">
      <c r="A256" s="133" t="s">
        <v>545</v>
      </c>
      <c r="B256" s="134" t="s">
        <v>550</v>
      </c>
      <c r="D256" t="s">
        <v>309</v>
      </c>
      <c r="E256">
        <v>2189</v>
      </c>
      <c r="H256">
        <v>0</v>
      </c>
      <c r="I256">
        <v>0</v>
      </c>
      <c r="J256">
        <v>100</v>
      </c>
      <c r="K256">
        <v>0</v>
      </c>
    </row>
    <row r="257" spans="1:11" x14ac:dyDescent="0.3">
      <c r="A257" s="133" t="s">
        <v>545</v>
      </c>
      <c r="B257" s="134" t="s">
        <v>550</v>
      </c>
      <c r="D257" t="s">
        <v>311</v>
      </c>
      <c r="E257">
        <v>2201</v>
      </c>
      <c r="H257">
        <v>0</v>
      </c>
      <c r="I257">
        <v>0</v>
      </c>
      <c r="J257">
        <v>100</v>
      </c>
      <c r="K257">
        <v>0</v>
      </c>
    </row>
    <row r="258" spans="1:11" x14ac:dyDescent="0.3">
      <c r="A258" s="133" t="s">
        <v>545</v>
      </c>
      <c r="B258" s="134" t="s">
        <v>550</v>
      </c>
      <c r="D258" t="s">
        <v>312</v>
      </c>
      <c r="E258">
        <v>2202</v>
      </c>
      <c r="H258">
        <v>0</v>
      </c>
      <c r="I258">
        <v>0</v>
      </c>
      <c r="J258">
        <v>100</v>
      </c>
      <c r="K258">
        <v>0</v>
      </c>
    </row>
    <row r="259" spans="1:11" x14ac:dyDescent="0.3">
      <c r="A259" s="133" t="s">
        <v>545</v>
      </c>
      <c r="B259" s="134" t="s">
        <v>550</v>
      </c>
      <c r="D259" t="s">
        <v>321</v>
      </c>
      <c r="E259">
        <v>7234</v>
      </c>
      <c r="H259">
        <v>25.86</v>
      </c>
      <c r="I259">
        <v>47.98</v>
      </c>
      <c r="J259">
        <v>52.02</v>
      </c>
      <c r="K259">
        <v>54.47</v>
      </c>
    </row>
    <row r="260" spans="1:11" x14ac:dyDescent="0.3">
      <c r="A260" s="133" t="s">
        <v>545</v>
      </c>
      <c r="B260" s="134" t="s">
        <v>550</v>
      </c>
      <c r="D260" t="s">
        <v>322</v>
      </c>
      <c r="E260">
        <v>7235</v>
      </c>
      <c r="H260">
        <v>21.7</v>
      </c>
      <c r="I260">
        <v>36.29</v>
      </c>
      <c r="J260">
        <v>63.71</v>
      </c>
      <c r="K260">
        <v>43.29</v>
      </c>
    </row>
    <row r="261" spans="1:11" x14ac:dyDescent="0.3">
      <c r="A261" s="133" t="s">
        <v>545</v>
      </c>
      <c r="B261" s="134" t="s">
        <v>550</v>
      </c>
      <c r="D261" t="s">
        <v>323</v>
      </c>
      <c r="E261">
        <v>7236</v>
      </c>
      <c r="H261">
        <v>20.46</v>
      </c>
      <c r="I261">
        <v>34.5</v>
      </c>
      <c r="J261">
        <v>65.5</v>
      </c>
      <c r="K261">
        <v>26.53</v>
      </c>
    </row>
    <row r="262" spans="1:11" x14ac:dyDescent="0.3">
      <c r="A262" s="133" t="s">
        <v>545</v>
      </c>
      <c r="B262" s="134" t="s">
        <v>550</v>
      </c>
      <c r="D262" t="s">
        <v>324</v>
      </c>
      <c r="E262">
        <v>8318</v>
      </c>
      <c r="H262">
        <v>30.83</v>
      </c>
      <c r="I262">
        <v>61.68</v>
      </c>
      <c r="J262">
        <v>38.32</v>
      </c>
      <c r="K262">
        <v>95.11</v>
      </c>
    </row>
    <row r="263" spans="1:11" x14ac:dyDescent="0.3">
      <c r="A263" s="133" t="s">
        <v>545</v>
      </c>
      <c r="B263" s="134" t="s">
        <v>550</v>
      </c>
      <c r="D263" t="s">
        <v>325</v>
      </c>
      <c r="E263">
        <v>8319</v>
      </c>
      <c r="H263">
        <v>12.65</v>
      </c>
      <c r="I263">
        <v>25.36</v>
      </c>
      <c r="J263">
        <v>74.64</v>
      </c>
      <c r="K263">
        <v>0.19</v>
      </c>
    </row>
    <row r="264" spans="1:11" x14ac:dyDescent="0.3">
      <c r="A264" s="133" t="s">
        <v>545</v>
      </c>
      <c r="B264" s="134" t="s">
        <v>550</v>
      </c>
      <c r="D264" t="s">
        <v>326</v>
      </c>
      <c r="E264">
        <v>8320</v>
      </c>
      <c r="H264">
        <v>0</v>
      </c>
      <c r="I264">
        <v>0</v>
      </c>
      <c r="J264">
        <v>100</v>
      </c>
      <c r="K264">
        <v>0</v>
      </c>
    </row>
    <row r="265" spans="1:11" x14ac:dyDescent="0.3">
      <c r="A265" s="133" t="s">
        <v>545</v>
      </c>
      <c r="B265" s="134" t="s">
        <v>550</v>
      </c>
      <c r="D265" t="s">
        <v>370</v>
      </c>
      <c r="E265">
        <v>9974</v>
      </c>
      <c r="H265">
        <v>22.87</v>
      </c>
      <c r="I265">
        <v>44.43</v>
      </c>
      <c r="J265">
        <v>55.57</v>
      </c>
      <c r="K265">
        <v>53.73</v>
      </c>
    </row>
    <row r="266" spans="1:11" x14ac:dyDescent="0.3">
      <c r="A266" s="133" t="s">
        <v>545</v>
      </c>
      <c r="B266" s="134" t="s">
        <v>550</v>
      </c>
      <c r="D266" t="s">
        <v>371</v>
      </c>
      <c r="E266">
        <v>9975</v>
      </c>
      <c r="H266">
        <v>21.25</v>
      </c>
      <c r="I266">
        <v>39.409999999999997</v>
      </c>
      <c r="J266">
        <v>60.59</v>
      </c>
      <c r="K266">
        <v>45.21</v>
      </c>
    </row>
    <row r="267" spans="1:11" x14ac:dyDescent="0.3">
      <c r="A267" s="133" t="s">
        <v>545</v>
      </c>
      <c r="B267" s="134" t="s">
        <v>550</v>
      </c>
      <c r="D267" t="s">
        <v>372</v>
      </c>
      <c r="E267">
        <v>9976</v>
      </c>
      <c r="H267">
        <v>15.31</v>
      </c>
      <c r="I267">
        <v>30.3</v>
      </c>
      <c r="J267">
        <v>69.7</v>
      </c>
      <c r="K267">
        <v>24.93</v>
      </c>
    </row>
    <row r="268" spans="1:11" x14ac:dyDescent="0.3">
      <c r="A268" s="133" t="s">
        <v>545</v>
      </c>
      <c r="B268" s="134" t="s">
        <v>550</v>
      </c>
      <c r="D268" t="s">
        <v>373</v>
      </c>
      <c r="E268">
        <v>9979</v>
      </c>
      <c r="H268">
        <v>68.7</v>
      </c>
      <c r="I268">
        <v>70.239999999999995</v>
      </c>
      <c r="J268">
        <v>29.760000000000005</v>
      </c>
      <c r="K268">
        <v>0</v>
      </c>
    </row>
    <row r="269" spans="1:11" x14ac:dyDescent="0.3">
      <c r="A269" s="133" t="s">
        <v>545</v>
      </c>
      <c r="B269" s="134" t="s">
        <v>550</v>
      </c>
      <c r="D269" t="s">
        <v>374</v>
      </c>
      <c r="E269">
        <v>9984</v>
      </c>
      <c r="H269">
        <v>21.1</v>
      </c>
      <c r="I269">
        <v>35.81</v>
      </c>
      <c r="J269">
        <v>64.19</v>
      </c>
      <c r="K269">
        <v>49.1</v>
      </c>
    </row>
    <row r="270" spans="1:11" x14ac:dyDescent="0.3">
      <c r="A270" s="133" t="s">
        <v>545</v>
      </c>
      <c r="B270" s="134" t="s">
        <v>550</v>
      </c>
      <c r="D270" t="s">
        <v>375</v>
      </c>
      <c r="E270">
        <v>9987</v>
      </c>
      <c r="H270">
        <v>0</v>
      </c>
      <c r="I270">
        <v>0</v>
      </c>
      <c r="J270">
        <v>100</v>
      </c>
      <c r="K270">
        <v>0</v>
      </c>
    </row>
    <row r="271" spans="1:11" x14ac:dyDescent="0.3">
      <c r="A271" s="133" t="s">
        <v>545</v>
      </c>
      <c r="B271" s="134" t="s">
        <v>550</v>
      </c>
      <c r="D271" t="s">
        <v>378</v>
      </c>
      <c r="E271">
        <v>12119</v>
      </c>
      <c r="H271">
        <v>10.3</v>
      </c>
      <c r="I271">
        <v>17.71</v>
      </c>
      <c r="J271">
        <v>82.289999999999992</v>
      </c>
      <c r="K271">
        <v>15.58</v>
      </c>
    </row>
    <row r="272" spans="1:11" x14ac:dyDescent="0.3">
      <c r="A272" s="133" t="s">
        <v>545</v>
      </c>
      <c r="B272" s="134" t="s">
        <v>550</v>
      </c>
      <c r="D272" t="s">
        <v>379</v>
      </c>
      <c r="E272">
        <v>12120</v>
      </c>
      <c r="H272">
        <v>15.6</v>
      </c>
      <c r="I272">
        <v>32.96</v>
      </c>
      <c r="J272">
        <v>67.039999999999992</v>
      </c>
      <c r="K272">
        <v>17.329999999999998</v>
      </c>
    </row>
    <row r="273" spans="1:11" x14ac:dyDescent="0.3">
      <c r="A273" s="133" t="s">
        <v>545</v>
      </c>
      <c r="B273" s="134" t="s">
        <v>550</v>
      </c>
      <c r="D273" t="s">
        <v>407</v>
      </c>
      <c r="E273">
        <v>13335</v>
      </c>
      <c r="H273">
        <v>72.38</v>
      </c>
      <c r="I273">
        <v>77.89</v>
      </c>
      <c r="J273">
        <v>22.11</v>
      </c>
      <c r="K273">
        <v>72.41</v>
      </c>
    </row>
    <row r="274" spans="1:11" x14ac:dyDescent="0.3">
      <c r="A274" s="133" t="s">
        <v>545</v>
      </c>
      <c r="B274" s="134" t="s">
        <v>550</v>
      </c>
      <c r="D274" t="s">
        <v>415</v>
      </c>
      <c r="E274">
        <v>13465</v>
      </c>
      <c r="H274">
        <v>98.71</v>
      </c>
      <c r="I274">
        <v>106.22</v>
      </c>
      <c r="J274">
        <v>-6.2199999999999989</v>
      </c>
      <c r="K274">
        <v>98.75</v>
      </c>
    </row>
    <row r="275" spans="1:11" x14ac:dyDescent="0.3">
      <c r="A275" s="133" t="s">
        <v>545</v>
      </c>
      <c r="B275" s="134" t="s">
        <v>550</v>
      </c>
      <c r="D275" t="s">
        <v>453</v>
      </c>
      <c r="E275">
        <v>14082</v>
      </c>
      <c r="H275">
        <v>95.26</v>
      </c>
      <c r="I275">
        <v>95.26</v>
      </c>
      <c r="J275">
        <v>4.7399999999999949</v>
      </c>
      <c r="K275">
        <v>88.98</v>
      </c>
    </row>
    <row r="276" spans="1:11" x14ac:dyDescent="0.3">
      <c r="A276" s="133" t="s">
        <v>545</v>
      </c>
      <c r="B276" s="134" t="s">
        <v>550</v>
      </c>
      <c r="D276" t="s">
        <v>476</v>
      </c>
      <c r="E276">
        <v>14285</v>
      </c>
      <c r="H276">
        <v>18.010000000000002</v>
      </c>
      <c r="I276">
        <v>42.9</v>
      </c>
      <c r="J276">
        <v>57.1</v>
      </c>
      <c r="K276">
        <v>48.57</v>
      </c>
    </row>
    <row r="277" spans="1:11" x14ac:dyDescent="0.3">
      <c r="A277" s="133" t="s">
        <v>545</v>
      </c>
      <c r="B277" s="134" t="s">
        <v>550</v>
      </c>
      <c r="D277" t="s">
        <v>477</v>
      </c>
      <c r="E277">
        <v>14286</v>
      </c>
      <c r="H277">
        <v>62.15</v>
      </c>
      <c r="I277">
        <v>69.58</v>
      </c>
      <c r="J277">
        <v>30.42</v>
      </c>
      <c r="K277">
        <v>45.9</v>
      </c>
    </row>
    <row r="278" spans="1:11" x14ac:dyDescent="0.3">
      <c r="A278" s="133" t="s">
        <v>545</v>
      </c>
      <c r="B278" s="134" t="s">
        <v>550</v>
      </c>
      <c r="D278" t="s">
        <v>478</v>
      </c>
      <c r="E278">
        <v>14287</v>
      </c>
      <c r="H278">
        <v>89.77</v>
      </c>
      <c r="I278">
        <v>96.9</v>
      </c>
      <c r="J278">
        <v>3.0999999999999943</v>
      </c>
      <c r="K278">
        <v>38.450000000000003</v>
      </c>
    </row>
    <row r="279" spans="1:11" x14ac:dyDescent="0.3">
      <c r="A279" s="133" t="s">
        <v>545</v>
      </c>
      <c r="B279" s="134" t="s">
        <v>550</v>
      </c>
      <c r="D279" t="s">
        <v>479</v>
      </c>
      <c r="E279">
        <v>14288</v>
      </c>
      <c r="H279">
        <v>18.07</v>
      </c>
      <c r="I279">
        <v>39.71</v>
      </c>
      <c r="J279">
        <v>60.29</v>
      </c>
      <c r="K279">
        <v>42.22</v>
      </c>
    </row>
    <row r="280" spans="1:11" x14ac:dyDescent="0.3">
      <c r="A280" s="133" t="s">
        <v>545</v>
      </c>
      <c r="B280" s="134" t="s">
        <v>550</v>
      </c>
      <c r="D280" t="s">
        <v>506</v>
      </c>
      <c r="E280">
        <v>15217</v>
      </c>
      <c r="H280">
        <v>6.78</v>
      </c>
      <c r="I280">
        <v>5.04</v>
      </c>
      <c r="J280">
        <v>94.96</v>
      </c>
      <c r="K280">
        <v>19.34</v>
      </c>
    </row>
    <row r="281" spans="1:11" x14ac:dyDescent="0.3">
      <c r="A281" s="133" t="s">
        <v>545</v>
      </c>
      <c r="B281" s="134" t="s">
        <v>550</v>
      </c>
      <c r="D281" t="s">
        <v>507</v>
      </c>
      <c r="E281">
        <v>15218</v>
      </c>
      <c r="H281">
        <v>11.58</v>
      </c>
      <c r="I281">
        <v>11.76</v>
      </c>
      <c r="J281">
        <v>88.24</v>
      </c>
      <c r="K281">
        <v>75.540000000000006</v>
      </c>
    </row>
    <row r="282" spans="1:11" x14ac:dyDescent="0.3">
      <c r="A282" s="133" t="s">
        <v>545</v>
      </c>
      <c r="B282" s="134" t="s">
        <v>550</v>
      </c>
      <c r="D282" t="s">
        <v>508</v>
      </c>
      <c r="E282">
        <v>15219</v>
      </c>
      <c r="H282">
        <v>71.48</v>
      </c>
      <c r="I282">
        <v>66</v>
      </c>
      <c r="J282">
        <v>34</v>
      </c>
      <c r="K282">
        <v>71.42</v>
      </c>
    </row>
    <row r="283" spans="1:11" x14ac:dyDescent="0.3">
      <c r="A283" s="133" t="s">
        <v>545</v>
      </c>
      <c r="B283" s="134" t="s">
        <v>550</v>
      </c>
      <c r="D283" t="s">
        <v>509</v>
      </c>
      <c r="E283">
        <v>15220</v>
      </c>
      <c r="H283">
        <v>10.46</v>
      </c>
      <c r="I283">
        <v>6.57</v>
      </c>
      <c r="J283">
        <v>93.43</v>
      </c>
      <c r="K283">
        <v>18.98</v>
      </c>
    </row>
    <row r="284" spans="1:11" x14ac:dyDescent="0.3">
      <c r="A284" s="133" t="s">
        <v>545</v>
      </c>
      <c r="B284" s="134" t="s">
        <v>550</v>
      </c>
      <c r="D284" t="s">
        <v>510</v>
      </c>
      <c r="E284">
        <v>15221</v>
      </c>
      <c r="H284">
        <v>14.17</v>
      </c>
      <c r="I284">
        <v>13.9</v>
      </c>
      <c r="J284">
        <v>86.1</v>
      </c>
      <c r="K284">
        <v>94.13</v>
      </c>
    </row>
    <row r="285" spans="1:11" x14ac:dyDescent="0.3">
      <c r="A285" s="133" t="s">
        <v>545</v>
      </c>
      <c r="B285" s="134" t="s">
        <v>550</v>
      </c>
      <c r="D285" t="s">
        <v>511</v>
      </c>
      <c r="E285">
        <v>15222</v>
      </c>
      <c r="H285">
        <v>96.35</v>
      </c>
      <c r="I285">
        <v>98.43</v>
      </c>
      <c r="J285">
        <v>1.5699999999999932</v>
      </c>
      <c r="K285">
        <v>0</v>
      </c>
    </row>
    <row r="286" spans="1:11" x14ac:dyDescent="0.3">
      <c r="A286" s="133" t="s">
        <v>545</v>
      </c>
      <c r="B286" s="134" t="s">
        <v>550</v>
      </c>
      <c r="D286" t="s">
        <v>512</v>
      </c>
      <c r="E286">
        <v>15223</v>
      </c>
      <c r="H286">
        <v>94.97</v>
      </c>
      <c r="I286">
        <v>87.68</v>
      </c>
      <c r="J286">
        <v>12.319999999999993</v>
      </c>
      <c r="K286">
        <v>94.88</v>
      </c>
    </row>
    <row r="287" spans="1:11" x14ac:dyDescent="0.3">
      <c r="A287" s="133" t="s">
        <v>545</v>
      </c>
      <c r="B287" s="134" t="s">
        <v>550</v>
      </c>
      <c r="D287" t="s">
        <v>513</v>
      </c>
      <c r="E287">
        <v>15224</v>
      </c>
      <c r="H287">
        <v>20.29</v>
      </c>
      <c r="I287">
        <v>43.71</v>
      </c>
      <c r="J287">
        <v>56.29</v>
      </c>
      <c r="K287">
        <v>46.61</v>
      </c>
    </row>
    <row r="288" spans="1:11" x14ac:dyDescent="0.3">
      <c r="A288" s="133" t="s">
        <v>544</v>
      </c>
      <c r="B288" s="134" t="s">
        <v>550</v>
      </c>
      <c r="D288" t="s">
        <v>297</v>
      </c>
      <c r="E288">
        <v>2164</v>
      </c>
      <c r="H288">
        <v>19.78</v>
      </c>
      <c r="I288">
        <v>54.39</v>
      </c>
      <c r="J288">
        <v>45.61</v>
      </c>
      <c r="K288">
        <v>48.1</v>
      </c>
    </row>
    <row r="289" spans="1:11" x14ac:dyDescent="0.3">
      <c r="A289" s="133" t="s">
        <v>544</v>
      </c>
      <c r="B289" s="134" t="s">
        <v>550</v>
      </c>
      <c r="D289" t="s">
        <v>298</v>
      </c>
      <c r="E289">
        <v>2172</v>
      </c>
      <c r="H289">
        <v>20.03</v>
      </c>
      <c r="I289">
        <v>46.85</v>
      </c>
      <c r="J289">
        <v>53.15</v>
      </c>
      <c r="K289">
        <v>49.06</v>
      </c>
    </row>
    <row r="290" spans="1:11" x14ac:dyDescent="0.3">
      <c r="A290" s="133" t="s">
        <v>544</v>
      </c>
      <c r="B290" s="134" t="s">
        <v>550</v>
      </c>
      <c r="D290" t="s">
        <v>299</v>
      </c>
      <c r="E290">
        <v>2173</v>
      </c>
      <c r="H290">
        <v>17.11</v>
      </c>
      <c r="I290">
        <v>34.18</v>
      </c>
      <c r="J290">
        <v>65.819999999999993</v>
      </c>
      <c r="K290">
        <v>50.58</v>
      </c>
    </row>
    <row r="291" spans="1:11" x14ac:dyDescent="0.3">
      <c r="A291" s="133" t="s">
        <v>544</v>
      </c>
      <c r="B291" s="134" t="s">
        <v>550</v>
      </c>
      <c r="D291" t="s">
        <v>300</v>
      </c>
      <c r="E291">
        <v>2174</v>
      </c>
      <c r="H291">
        <v>5.8</v>
      </c>
      <c r="I291">
        <v>25.44</v>
      </c>
      <c r="J291">
        <v>74.56</v>
      </c>
      <c r="K291">
        <v>7</v>
      </c>
    </row>
    <row r="292" spans="1:11" x14ac:dyDescent="0.3">
      <c r="A292" s="133" t="s">
        <v>544</v>
      </c>
      <c r="B292" s="134" t="s">
        <v>550</v>
      </c>
      <c r="D292" t="s">
        <v>301</v>
      </c>
      <c r="E292">
        <v>2175</v>
      </c>
      <c r="H292">
        <v>24.99</v>
      </c>
      <c r="I292">
        <v>54.78</v>
      </c>
      <c r="J292">
        <v>45.22</v>
      </c>
      <c r="K292">
        <v>72.430000000000007</v>
      </c>
    </row>
    <row r="293" spans="1:11" x14ac:dyDescent="0.3">
      <c r="A293" s="133" t="s">
        <v>544</v>
      </c>
      <c r="B293" s="134" t="s">
        <v>550</v>
      </c>
      <c r="D293" t="s">
        <v>303</v>
      </c>
      <c r="E293">
        <v>2177</v>
      </c>
      <c r="H293">
        <v>19.97</v>
      </c>
      <c r="I293">
        <v>46.88</v>
      </c>
      <c r="J293">
        <v>53.12</v>
      </c>
      <c r="K293">
        <v>48.96</v>
      </c>
    </row>
    <row r="294" spans="1:11" x14ac:dyDescent="0.3">
      <c r="A294" s="133" t="s">
        <v>544</v>
      </c>
      <c r="B294" s="134" t="s">
        <v>550</v>
      </c>
      <c r="D294" t="s">
        <v>313</v>
      </c>
      <c r="E294">
        <v>2203</v>
      </c>
      <c r="H294">
        <v>0.48</v>
      </c>
      <c r="I294">
        <v>2.14</v>
      </c>
      <c r="J294">
        <v>97.86</v>
      </c>
      <c r="K294">
        <v>1.1299999999999999</v>
      </c>
    </row>
    <row r="295" spans="1:11" x14ac:dyDescent="0.3">
      <c r="A295" s="133" t="s">
        <v>544</v>
      </c>
      <c r="B295" s="134" t="s">
        <v>550</v>
      </c>
      <c r="D295" t="s">
        <v>314</v>
      </c>
      <c r="E295">
        <v>2204</v>
      </c>
      <c r="H295">
        <v>0.71</v>
      </c>
      <c r="I295">
        <v>0.89</v>
      </c>
      <c r="J295">
        <v>99.11</v>
      </c>
      <c r="K295">
        <v>0</v>
      </c>
    </row>
    <row r="296" spans="1:11" x14ac:dyDescent="0.3">
      <c r="A296" s="133" t="s">
        <v>544</v>
      </c>
      <c r="B296" s="134" t="s">
        <v>550</v>
      </c>
      <c r="D296" t="s">
        <v>329</v>
      </c>
      <c r="E296">
        <v>8588</v>
      </c>
      <c r="H296">
        <v>0.01</v>
      </c>
      <c r="I296">
        <v>0.02</v>
      </c>
      <c r="J296">
        <v>99.98</v>
      </c>
      <c r="K296">
        <v>0</v>
      </c>
    </row>
    <row r="297" spans="1:11" x14ac:dyDescent="0.3">
      <c r="A297" s="133" t="s">
        <v>544</v>
      </c>
      <c r="B297" s="134" t="s">
        <v>550</v>
      </c>
      <c r="D297" t="s">
        <v>337</v>
      </c>
      <c r="E297">
        <v>8806</v>
      </c>
      <c r="H297">
        <v>0</v>
      </c>
      <c r="I297">
        <v>0</v>
      </c>
      <c r="J297">
        <v>100</v>
      </c>
      <c r="K297">
        <v>0</v>
      </c>
    </row>
    <row r="298" spans="1:11" x14ac:dyDescent="0.3">
      <c r="A298" s="133" t="s">
        <v>544</v>
      </c>
      <c r="B298" s="134" t="s">
        <v>550</v>
      </c>
      <c r="D298" t="s">
        <v>339</v>
      </c>
      <c r="E298">
        <v>9097</v>
      </c>
      <c r="H298">
        <v>0</v>
      </c>
      <c r="I298">
        <v>0</v>
      </c>
      <c r="J298">
        <v>100</v>
      </c>
      <c r="K298">
        <v>0</v>
      </c>
    </row>
    <row r="299" spans="1:11" x14ac:dyDescent="0.3">
      <c r="A299" s="133" t="s">
        <v>544</v>
      </c>
      <c r="B299" s="134" t="s">
        <v>550</v>
      </c>
      <c r="D299" t="s">
        <v>360</v>
      </c>
      <c r="E299">
        <v>9823</v>
      </c>
      <c r="H299">
        <v>21.01</v>
      </c>
      <c r="I299">
        <v>52.79</v>
      </c>
      <c r="J299">
        <v>47.21</v>
      </c>
      <c r="K299">
        <v>58</v>
      </c>
    </row>
    <row r="300" spans="1:11" x14ac:dyDescent="0.3">
      <c r="A300" s="133" t="s">
        <v>544</v>
      </c>
      <c r="B300" s="134" t="s">
        <v>550</v>
      </c>
      <c r="D300" t="s">
        <v>361</v>
      </c>
      <c r="E300">
        <v>9827</v>
      </c>
      <c r="H300">
        <v>19.98</v>
      </c>
      <c r="I300">
        <v>45.55</v>
      </c>
      <c r="J300">
        <v>54.45</v>
      </c>
      <c r="K300">
        <v>48.32</v>
      </c>
    </row>
    <row r="301" spans="1:11" x14ac:dyDescent="0.3">
      <c r="A301" s="133" t="s">
        <v>544</v>
      </c>
      <c r="B301" s="134" t="s">
        <v>550</v>
      </c>
      <c r="D301" t="s">
        <v>362</v>
      </c>
      <c r="E301">
        <v>9829</v>
      </c>
      <c r="H301">
        <v>14.33</v>
      </c>
      <c r="I301">
        <v>36.5</v>
      </c>
      <c r="J301">
        <v>63.5</v>
      </c>
      <c r="K301">
        <v>29.21</v>
      </c>
    </row>
    <row r="302" spans="1:11" x14ac:dyDescent="0.3">
      <c r="A302" s="133" t="s">
        <v>544</v>
      </c>
      <c r="B302" s="134" t="s">
        <v>550</v>
      </c>
      <c r="D302" t="s">
        <v>363</v>
      </c>
      <c r="E302">
        <v>9856</v>
      </c>
      <c r="H302">
        <v>14.06</v>
      </c>
      <c r="I302">
        <v>37.72</v>
      </c>
      <c r="J302">
        <v>62.28</v>
      </c>
      <c r="K302">
        <v>28.37</v>
      </c>
    </row>
    <row r="303" spans="1:11" x14ac:dyDescent="0.3">
      <c r="A303" s="133" t="s">
        <v>544</v>
      </c>
      <c r="B303" s="134" t="s">
        <v>550</v>
      </c>
      <c r="D303" t="s">
        <v>364</v>
      </c>
      <c r="E303">
        <v>9858</v>
      </c>
      <c r="H303">
        <v>19.809999999999999</v>
      </c>
      <c r="I303">
        <v>49.77</v>
      </c>
      <c r="J303">
        <v>50.23</v>
      </c>
      <c r="K303">
        <v>47.79</v>
      </c>
    </row>
    <row r="304" spans="1:11" x14ac:dyDescent="0.3">
      <c r="A304" s="133" t="s">
        <v>544</v>
      </c>
      <c r="B304" s="134" t="s">
        <v>550</v>
      </c>
      <c r="D304" t="s">
        <v>365</v>
      </c>
      <c r="E304">
        <v>9862</v>
      </c>
      <c r="H304">
        <v>20.72</v>
      </c>
      <c r="I304">
        <v>57.52</v>
      </c>
      <c r="J304">
        <v>42.48</v>
      </c>
      <c r="K304">
        <v>56.87</v>
      </c>
    </row>
    <row r="305" spans="1:11" x14ac:dyDescent="0.3">
      <c r="A305" s="133" t="s">
        <v>544</v>
      </c>
      <c r="B305" s="134" t="s">
        <v>550</v>
      </c>
      <c r="D305" t="s">
        <v>376</v>
      </c>
      <c r="E305">
        <v>12027</v>
      </c>
      <c r="H305">
        <v>11.28</v>
      </c>
      <c r="I305">
        <v>20.88</v>
      </c>
      <c r="J305">
        <v>79.12</v>
      </c>
      <c r="K305">
        <v>20.03</v>
      </c>
    </row>
    <row r="306" spans="1:11" x14ac:dyDescent="0.3">
      <c r="A306" s="133" t="s">
        <v>544</v>
      </c>
      <c r="B306" s="134" t="s">
        <v>550</v>
      </c>
      <c r="D306" t="s">
        <v>377</v>
      </c>
      <c r="E306">
        <v>12028</v>
      </c>
      <c r="H306">
        <v>2.0099999999999998</v>
      </c>
      <c r="I306">
        <v>13.13</v>
      </c>
      <c r="J306">
        <v>86.87</v>
      </c>
      <c r="K306">
        <v>18.73</v>
      </c>
    </row>
    <row r="307" spans="1:11" x14ac:dyDescent="0.3">
      <c r="A307" s="133" t="s">
        <v>544</v>
      </c>
      <c r="B307" s="134" t="s">
        <v>550</v>
      </c>
      <c r="D307" t="s">
        <v>382</v>
      </c>
      <c r="E307">
        <v>12140</v>
      </c>
      <c r="H307">
        <v>15.99</v>
      </c>
      <c r="I307">
        <v>30.24</v>
      </c>
      <c r="J307">
        <v>69.760000000000005</v>
      </c>
      <c r="K307">
        <v>27.54</v>
      </c>
    </row>
    <row r="308" spans="1:11" x14ac:dyDescent="0.3">
      <c r="A308" s="133" t="s">
        <v>544</v>
      </c>
      <c r="B308" s="134" t="s">
        <v>550</v>
      </c>
      <c r="D308" t="s">
        <v>401</v>
      </c>
      <c r="E308">
        <v>13278</v>
      </c>
      <c r="H308">
        <v>26.99</v>
      </c>
      <c r="I308">
        <v>71.67</v>
      </c>
      <c r="J308">
        <v>28.33</v>
      </c>
      <c r="K308">
        <v>98.97</v>
      </c>
    </row>
    <row r="309" spans="1:11" x14ac:dyDescent="0.3">
      <c r="A309" s="133" t="s">
        <v>544</v>
      </c>
      <c r="B309" s="134" t="s">
        <v>550</v>
      </c>
      <c r="D309" t="s">
        <v>402</v>
      </c>
      <c r="E309">
        <v>13279</v>
      </c>
      <c r="H309">
        <v>0</v>
      </c>
      <c r="I309">
        <v>0</v>
      </c>
      <c r="J309">
        <v>100</v>
      </c>
      <c r="K309">
        <v>0</v>
      </c>
    </row>
    <row r="310" spans="1:11" x14ac:dyDescent="0.3">
      <c r="A310" s="133" t="s">
        <v>544</v>
      </c>
      <c r="B310" s="134" t="s">
        <v>550</v>
      </c>
      <c r="D310" t="s">
        <v>413</v>
      </c>
      <c r="E310">
        <v>13415</v>
      </c>
      <c r="H310">
        <v>72.150000000000006</v>
      </c>
      <c r="I310">
        <v>77.36</v>
      </c>
      <c r="J310">
        <v>22.64</v>
      </c>
      <c r="K310">
        <v>72.64</v>
      </c>
    </row>
    <row r="311" spans="1:11" x14ac:dyDescent="0.3">
      <c r="A311" s="133" t="s">
        <v>544</v>
      </c>
      <c r="B311" s="134" t="s">
        <v>550</v>
      </c>
      <c r="D311" t="s">
        <v>414</v>
      </c>
      <c r="E311">
        <v>13424</v>
      </c>
      <c r="H311">
        <v>98.57</v>
      </c>
      <c r="I311">
        <v>105.69</v>
      </c>
      <c r="J311">
        <v>-5.6899999999999977</v>
      </c>
      <c r="K311">
        <v>99.25</v>
      </c>
    </row>
    <row r="312" spans="1:11" x14ac:dyDescent="0.3">
      <c r="A312" s="133" t="s">
        <v>544</v>
      </c>
      <c r="B312" s="134" t="s">
        <v>550</v>
      </c>
      <c r="D312" t="s">
        <v>418</v>
      </c>
      <c r="E312">
        <v>13684</v>
      </c>
      <c r="H312">
        <v>16.920000000000002</v>
      </c>
      <c r="I312">
        <v>35.69</v>
      </c>
      <c r="J312">
        <v>64.31</v>
      </c>
      <c r="K312">
        <v>49.91</v>
      </c>
    </row>
    <row r="313" spans="1:11" x14ac:dyDescent="0.3">
      <c r="A313" s="133" t="s">
        <v>544</v>
      </c>
      <c r="B313" s="134" t="s">
        <v>550</v>
      </c>
      <c r="D313" t="s">
        <v>419</v>
      </c>
      <c r="E313">
        <v>13685</v>
      </c>
      <c r="H313">
        <v>0</v>
      </c>
      <c r="I313">
        <v>0</v>
      </c>
      <c r="J313">
        <v>100</v>
      </c>
      <c r="K313">
        <v>16.02</v>
      </c>
    </row>
    <row r="314" spans="1:11" x14ac:dyDescent="0.3">
      <c r="A314" s="133" t="s">
        <v>544</v>
      </c>
      <c r="B314" s="134" t="s">
        <v>550</v>
      </c>
      <c r="D314" t="s">
        <v>454</v>
      </c>
      <c r="E314">
        <v>14192</v>
      </c>
      <c r="H314">
        <v>20.86</v>
      </c>
      <c r="I314">
        <v>38.43</v>
      </c>
      <c r="J314">
        <v>61.57</v>
      </c>
      <c r="K314">
        <v>54.16</v>
      </c>
    </row>
    <row r="315" spans="1:11" x14ac:dyDescent="0.3">
      <c r="A315" s="133" t="s">
        <v>544</v>
      </c>
      <c r="B315" s="134" t="s">
        <v>550</v>
      </c>
      <c r="D315" t="s">
        <v>455</v>
      </c>
      <c r="E315">
        <v>14193</v>
      </c>
      <c r="H315">
        <v>90.78</v>
      </c>
      <c r="I315">
        <v>109.39</v>
      </c>
      <c r="J315">
        <v>-9.39</v>
      </c>
      <c r="K315">
        <v>52.25</v>
      </c>
    </row>
    <row r="316" spans="1:11" x14ac:dyDescent="0.3">
      <c r="A316" s="133" t="s">
        <v>544</v>
      </c>
      <c r="B316" s="134" t="s">
        <v>550</v>
      </c>
      <c r="D316" t="s">
        <v>456</v>
      </c>
      <c r="E316">
        <v>14194</v>
      </c>
      <c r="H316">
        <v>27.28</v>
      </c>
      <c r="I316">
        <v>87.44</v>
      </c>
      <c r="J316">
        <v>12.560000000000002</v>
      </c>
      <c r="K316">
        <v>87.2</v>
      </c>
    </row>
    <row r="317" spans="1:11" x14ac:dyDescent="0.3">
      <c r="A317" s="133" t="s">
        <v>544</v>
      </c>
      <c r="B317" s="134" t="s">
        <v>550</v>
      </c>
      <c r="D317" t="s">
        <v>457</v>
      </c>
      <c r="E317">
        <v>14198</v>
      </c>
      <c r="H317">
        <v>18.41</v>
      </c>
      <c r="I317">
        <v>36.18</v>
      </c>
      <c r="J317">
        <v>63.82</v>
      </c>
      <c r="K317">
        <v>54.79</v>
      </c>
    </row>
    <row r="318" spans="1:11" x14ac:dyDescent="0.3">
      <c r="A318" s="133" t="s">
        <v>544</v>
      </c>
      <c r="B318" s="134" t="s">
        <v>550</v>
      </c>
      <c r="D318" t="s">
        <v>458</v>
      </c>
      <c r="E318">
        <v>14199</v>
      </c>
      <c r="H318">
        <v>59.72</v>
      </c>
      <c r="I318">
        <v>76.650000000000006</v>
      </c>
      <c r="J318">
        <v>23.349999999999994</v>
      </c>
      <c r="K318">
        <v>51.32</v>
      </c>
    </row>
    <row r="319" spans="1:11" x14ac:dyDescent="0.3">
      <c r="A319" s="133" t="s">
        <v>544</v>
      </c>
      <c r="B319" s="134" t="s">
        <v>550</v>
      </c>
      <c r="D319" t="s">
        <v>459</v>
      </c>
      <c r="E319">
        <v>14200</v>
      </c>
      <c r="H319">
        <v>18.440000000000001</v>
      </c>
      <c r="I319">
        <v>62.81</v>
      </c>
      <c r="J319">
        <v>37.19</v>
      </c>
      <c r="K319">
        <v>62.63</v>
      </c>
    </row>
    <row r="320" spans="1:11" x14ac:dyDescent="0.3">
      <c r="A320" s="133" t="s">
        <v>544</v>
      </c>
      <c r="B320" s="134" t="s">
        <v>550</v>
      </c>
      <c r="D320" t="s">
        <v>502</v>
      </c>
      <c r="E320">
        <v>15038</v>
      </c>
      <c r="H320">
        <v>70.680000000000007</v>
      </c>
      <c r="I320">
        <v>70.680000000000007</v>
      </c>
      <c r="J320">
        <v>29.319999999999993</v>
      </c>
      <c r="K320">
        <v>70.66</v>
      </c>
    </row>
    <row r="321" spans="1:11" x14ac:dyDescent="0.3">
      <c r="A321" s="133" t="s">
        <v>544</v>
      </c>
      <c r="B321" s="134" t="s">
        <v>550</v>
      </c>
      <c r="D321" t="s">
        <v>503</v>
      </c>
      <c r="E321">
        <v>15039</v>
      </c>
      <c r="H321">
        <v>98.68</v>
      </c>
      <c r="I321">
        <v>98.68</v>
      </c>
      <c r="J321">
        <v>1.3199999999999932</v>
      </c>
      <c r="K321">
        <v>98.67</v>
      </c>
    </row>
    <row r="322" spans="1:11" x14ac:dyDescent="0.3">
      <c r="A322" s="133" t="s">
        <v>544</v>
      </c>
      <c r="B322" s="134" t="s">
        <v>550</v>
      </c>
      <c r="D322" t="s">
        <v>522</v>
      </c>
      <c r="E322">
        <v>15276</v>
      </c>
      <c r="H322">
        <v>1.61</v>
      </c>
      <c r="I322">
        <v>5.36</v>
      </c>
      <c r="J322">
        <v>94.64</v>
      </c>
      <c r="K322">
        <v>0</v>
      </c>
    </row>
    <row r="323" spans="1:11" x14ac:dyDescent="0.3">
      <c r="A323" s="133" t="s">
        <v>544</v>
      </c>
      <c r="B323" s="134" t="s">
        <v>550</v>
      </c>
      <c r="D323" t="s">
        <v>523</v>
      </c>
      <c r="E323">
        <v>15277</v>
      </c>
      <c r="H323">
        <v>11.03</v>
      </c>
      <c r="I323">
        <v>12.72</v>
      </c>
      <c r="J323">
        <v>87.28</v>
      </c>
      <c r="K323">
        <v>70.47</v>
      </c>
    </row>
    <row r="324" spans="1:11" x14ac:dyDescent="0.3">
      <c r="A324" s="133" t="s">
        <v>544</v>
      </c>
      <c r="B324" s="134" t="s">
        <v>550</v>
      </c>
      <c r="D324" t="s">
        <v>524</v>
      </c>
      <c r="E324">
        <v>15278</v>
      </c>
      <c r="H324">
        <v>69.349999999999994</v>
      </c>
      <c r="I324">
        <v>69.349999999999994</v>
      </c>
      <c r="J324">
        <v>30.650000000000006</v>
      </c>
      <c r="K324">
        <v>0</v>
      </c>
    </row>
    <row r="325" spans="1:11" x14ac:dyDescent="0.3">
      <c r="A325" s="133" t="s">
        <v>544</v>
      </c>
      <c r="B325" s="134" t="s">
        <v>550</v>
      </c>
      <c r="D325" t="s">
        <v>525</v>
      </c>
      <c r="E325">
        <v>15279</v>
      </c>
      <c r="H325">
        <v>15.62</v>
      </c>
      <c r="I325">
        <v>18.02</v>
      </c>
      <c r="J325">
        <v>81.98</v>
      </c>
      <c r="K325">
        <v>100.05</v>
      </c>
    </row>
    <row r="326" spans="1:11" x14ac:dyDescent="0.3">
      <c r="A326" s="133" t="s">
        <v>544</v>
      </c>
      <c r="B326" s="134" t="s">
        <v>550</v>
      </c>
      <c r="D326" t="s">
        <v>526</v>
      </c>
      <c r="E326">
        <v>15280</v>
      </c>
      <c r="H326">
        <v>2.1</v>
      </c>
      <c r="I326">
        <v>7.84</v>
      </c>
      <c r="J326">
        <v>92.16</v>
      </c>
      <c r="K326">
        <v>0</v>
      </c>
    </row>
    <row r="327" spans="1:11" x14ac:dyDescent="0.3">
      <c r="A327" s="133" t="s">
        <v>544</v>
      </c>
      <c r="B327" s="134" t="s">
        <v>550</v>
      </c>
      <c r="D327" t="s">
        <v>527</v>
      </c>
      <c r="E327">
        <v>15281</v>
      </c>
      <c r="H327">
        <v>5.98</v>
      </c>
      <c r="I327">
        <v>22.41</v>
      </c>
      <c r="J327">
        <v>77.59</v>
      </c>
      <c r="K327">
        <v>5.0199999999999996</v>
      </c>
    </row>
    <row r="328" spans="1:11" x14ac:dyDescent="0.3">
      <c r="A328" s="133" t="s">
        <v>544</v>
      </c>
      <c r="B328" s="134" t="s">
        <v>550</v>
      </c>
      <c r="D328" t="s">
        <v>528</v>
      </c>
      <c r="E328">
        <v>15282</v>
      </c>
      <c r="H328">
        <v>88.47</v>
      </c>
      <c r="I328">
        <v>88.47</v>
      </c>
      <c r="J328">
        <v>11.530000000000001</v>
      </c>
      <c r="K328">
        <v>0</v>
      </c>
    </row>
    <row r="329" spans="1:11" x14ac:dyDescent="0.3">
      <c r="A329" s="133" t="s">
        <v>542</v>
      </c>
      <c r="B329" s="134" t="s">
        <v>550</v>
      </c>
      <c r="D329" t="s">
        <v>268</v>
      </c>
      <c r="E329">
        <v>2002</v>
      </c>
      <c r="H329">
        <v>21.31</v>
      </c>
      <c r="I329">
        <v>44.35</v>
      </c>
      <c r="J329">
        <v>55.65</v>
      </c>
      <c r="K329">
        <v>49.49</v>
      </c>
    </row>
    <row r="330" spans="1:11" x14ac:dyDescent="0.3">
      <c r="A330" s="133" t="s">
        <v>542</v>
      </c>
      <c r="B330" s="134" t="s">
        <v>550</v>
      </c>
      <c r="D330" t="s">
        <v>269</v>
      </c>
      <c r="E330">
        <v>2004</v>
      </c>
      <c r="H330">
        <v>21.1</v>
      </c>
      <c r="I330">
        <v>33.520000000000003</v>
      </c>
      <c r="J330">
        <v>66.47999999999999</v>
      </c>
      <c r="K330">
        <v>50.31</v>
      </c>
    </row>
    <row r="331" spans="1:11" x14ac:dyDescent="0.3">
      <c r="A331" s="133" t="s">
        <v>542</v>
      </c>
      <c r="B331" s="134" t="s">
        <v>550</v>
      </c>
      <c r="D331" t="s">
        <v>302</v>
      </c>
      <c r="E331">
        <v>2176</v>
      </c>
      <c r="H331">
        <v>21.26</v>
      </c>
      <c r="I331">
        <v>49.17</v>
      </c>
      <c r="J331">
        <v>50.83</v>
      </c>
      <c r="K331">
        <v>49.03</v>
      </c>
    </row>
    <row r="332" spans="1:11" x14ac:dyDescent="0.3">
      <c r="A332" s="133" t="s">
        <v>542</v>
      </c>
      <c r="B332" s="134" t="s">
        <v>550</v>
      </c>
      <c r="D332" t="s">
        <v>315</v>
      </c>
      <c r="E332">
        <v>2205</v>
      </c>
      <c r="H332">
        <v>0.67</v>
      </c>
      <c r="I332">
        <v>2.65</v>
      </c>
      <c r="J332">
        <v>97.35</v>
      </c>
      <c r="K332">
        <v>1.1200000000000001</v>
      </c>
    </row>
    <row r="333" spans="1:11" x14ac:dyDescent="0.3">
      <c r="A333" s="133" t="s">
        <v>542</v>
      </c>
      <c r="B333" s="134" t="s">
        <v>550</v>
      </c>
      <c r="D333" t="s">
        <v>316</v>
      </c>
      <c r="E333">
        <v>2206</v>
      </c>
      <c r="H333">
        <v>0.66</v>
      </c>
      <c r="I333">
        <v>0.34</v>
      </c>
      <c r="J333">
        <v>99.66</v>
      </c>
      <c r="K333">
        <v>7.0000000000000007E-2</v>
      </c>
    </row>
    <row r="334" spans="1:11" x14ac:dyDescent="0.3">
      <c r="A334" s="133" t="s">
        <v>542</v>
      </c>
      <c r="B334" s="134" t="s">
        <v>550</v>
      </c>
      <c r="D334" t="s">
        <v>343</v>
      </c>
      <c r="E334">
        <v>9633</v>
      </c>
      <c r="H334">
        <v>21.67</v>
      </c>
      <c r="I334">
        <v>47.74</v>
      </c>
      <c r="J334">
        <v>52.26</v>
      </c>
      <c r="K334">
        <v>55.93</v>
      </c>
    </row>
    <row r="335" spans="1:11" x14ac:dyDescent="0.3">
      <c r="A335" s="133" t="s">
        <v>542</v>
      </c>
      <c r="B335" s="134" t="s">
        <v>550</v>
      </c>
      <c r="D335" t="s">
        <v>344</v>
      </c>
      <c r="E335">
        <v>9634</v>
      </c>
      <c r="H335">
        <v>21.2</v>
      </c>
      <c r="I335">
        <v>36.99</v>
      </c>
      <c r="J335">
        <v>63.01</v>
      </c>
      <c r="K335">
        <v>45.63</v>
      </c>
    </row>
    <row r="336" spans="1:11" x14ac:dyDescent="0.3">
      <c r="A336" s="133" t="s">
        <v>542</v>
      </c>
      <c r="B336" s="134" t="s">
        <v>550</v>
      </c>
      <c r="D336" t="s">
        <v>345</v>
      </c>
      <c r="E336">
        <v>9635</v>
      </c>
      <c r="H336">
        <v>14.7</v>
      </c>
      <c r="I336">
        <v>28.62</v>
      </c>
      <c r="J336">
        <v>71.38</v>
      </c>
      <c r="K336">
        <v>28.11</v>
      </c>
    </row>
    <row r="337" spans="1:11" x14ac:dyDescent="0.3">
      <c r="A337" s="133" t="s">
        <v>542</v>
      </c>
      <c r="B337" s="134" t="s">
        <v>550</v>
      </c>
      <c r="D337" t="s">
        <v>346</v>
      </c>
      <c r="E337">
        <v>9647</v>
      </c>
      <c r="H337">
        <v>27.21</v>
      </c>
      <c r="I337">
        <v>49.14</v>
      </c>
      <c r="J337">
        <v>50.86</v>
      </c>
      <c r="K337">
        <v>74.88</v>
      </c>
    </row>
    <row r="338" spans="1:11" x14ac:dyDescent="0.3">
      <c r="A338" s="133" t="s">
        <v>542</v>
      </c>
      <c r="B338" s="134" t="s">
        <v>550</v>
      </c>
      <c r="D338" t="s">
        <v>347</v>
      </c>
      <c r="E338">
        <v>9648</v>
      </c>
      <c r="H338">
        <v>8.11</v>
      </c>
      <c r="I338">
        <v>15.03</v>
      </c>
      <c r="J338">
        <v>84.97</v>
      </c>
      <c r="K338">
        <v>4.04</v>
      </c>
    </row>
    <row r="339" spans="1:11" x14ac:dyDescent="0.3">
      <c r="A339" s="133" t="s">
        <v>542</v>
      </c>
      <c r="B339" s="134" t="s">
        <v>550</v>
      </c>
      <c r="D339" t="s">
        <v>348</v>
      </c>
      <c r="E339">
        <v>9649</v>
      </c>
      <c r="H339">
        <v>0</v>
      </c>
      <c r="I339">
        <v>0</v>
      </c>
      <c r="J339">
        <v>100</v>
      </c>
      <c r="K339">
        <v>0</v>
      </c>
    </row>
    <row r="340" spans="1:11" x14ac:dyDescent="0.3">
      <c r="A340" s="133" t="s">
        <v>542</v>
      </c>
      <c r="B340" s="134" t="s">
        <v>550</v>
      </c>
      <c r="D340" t="s">
        <v>349</v>
      </c>
      <c r="E340">
        <v>9650</v>
      </c>
      <c r="H340">
        <v>0</v>
      </c>
      <c r="I340">
        <v>0</v>
      </c>
      <c r="J340">
        <v>100</v>
      </c>
      <c r="K340">
        <v>0</v>
      </c>
    </row>
    <row r="341" spans="1:11" x14ac:dyDescent="0.3">
      <c r="A341" s="133" t="s">
        <v>542</v>
      </c>
      <c r="B341" s="134" t="s">
        <v>550</v>
      </c>
      <c r="D341" t="s">
        <v>350</v>
      </c>
      <c r="E341">
        <v>9654</v>
      </c>
      <c r="H341">
        <v>21.79</v>
      </c>
      <c r="I341">
        <v>51.73</v>
      </c>
      <c r="J341">
        <v>48.27</v>
      </c>
      <c r="K341">
        <v>57.21</v>
      </c>
    </row>
    <row r="342" spans="1:11" x14ac:dyDescent="0.3">
      <c r="A342" s="133" t="s">
        <v>542</v>
      </c>
      <c r="B342" s="134" t="s">
        <v>550</v>
      </c>
      <c r="D342" t="s">
        <v>351</v>
      </c>
      <c r="E342">
        <v>9655</v>
      </c>
      <c r="H342">
        <v>20.97</v>
      </c>
      <c r="I342">
        <v>42.8</v>
      </c>
      <c r="J342">
        <v>57.2</v>
      </c>
      <c r="K342">
        <v>46.02</v>
      </c>
    </row>
    <row r="343" spans="1:11" x14ac:dyDescent="0.3">
      <c r="A343" s="133" t="s">
        <v>542</v>
      </c>
      <c r="B343" s="134" t="s">
        <v>550</v>
      </c>
      <c r="D343" t="s">
        <v>352</v>
      </c>
      <c r="E343">
        <v>9656</v>
      </c>
      <c r="H343">
        <v>14.79</v>
      </c>
      <c r="I343">
        <v>33.29</v>
      </c>
      <c r="J343">
        <v>66.710000000000008</v>
      </c>
      <c r="K343">
        <v>28.43</v>
      </c>
    </row>
    <row r="344" spans="1:11" x14ac:dyDescent="0.3">
      <c r="A344" s="133" t="s">
        <v>542</v>
      </c>
      <c r="B344" s="134" t="s">
        <v>550</v>
      </c>
      <c r="D344" t="s">
        <v>391</v>
      </c>
      <c r="E344">
        <v>12176</v>
      </c>
      <c r="H344">
        <v>14.51</v>
      </c>
      <c r="I344">
        <v>15.36</v>
      </c>
      <c r="J344">
        <v>84.64</v>
      </c>
      <c r="K344">
        <v>21.52</v>
      </c>
    </row>
    <row r="345" spans="1:11" x14ac:dyDescent="0.3">
      <c r="A345" s="133" t="s">
        <v>542</v>
      </c>
      <c r="B345" s="134" t="s">
        <v>550</v>
      </c>
      <c r="D345" t="s">
        <v>392</v>
      </c>
      <c r="E345">
        <v>12177</v>
      </c>
      <c r="H345">
        <v>11.68</v>
      </c>
      <c r="I345">
        <v>22.22</v>
      </c>
      <c r="J345">
        <v>77.78</v>
      </c>
      <c r="K345">
        <v>15.89</v>
      </c>
    </row>
    <row r="346" spans="1:11" x14ac:dyDescent="0.3">
      <c r="A346" s="133" t="s">
        <v>542</v>
      </c>
      <c r="B346" s="134" t="s">
        <v>550</v>
      </c>
      <c r="D346" t="s">
        <v>393</v>
      </c>
      <c r="E346">
        <v>12251</v>
      </c>
      <c r="H346">
        <v>19.3</v>
      </c>
      <c r="I346">
        <v>29.44</v>
      </c>
      <c r="J346">
        <v>70.56</v>
      </c>
      <c r="K346">
        <v>33.69</v>
      </c>
    </row>
    <row r="347" spans="1:11" x14ac:dyDescent="0.3">
      <c r="A347" s="133" t="s">
        <v>542</v>
      </c>
      <c r="B347" s="134" t="s">
        <v>550</v>
      </c>
      <c r="D347" t="s">
        <v>398</v>
      </c>
      <c r="E347">
        <v>13213</v>
      </c>
      <c r="H347">
        <v>0</v>
      </c>
      <c r="I347">
        <v>0</v>
      </c>
      <c r="J347">
        <v>100</v>
      </c>
      <c r="K347">
        <v>0</v>
      </c>
    </row>
    <row r="348" spans="1:11" x14ac:dyDescent="0.3">
      <c r="A348" s="133" t="s">
        <v>542</v>
      </c>
      <c r="B348" s="134" t="s">
        <v>550</v>
      </c>
      <c r="D348" t="s">
        <v>399</v>
      </c>
      <c r="E348">
        <v>13214</v>
      </c>
      <c r="H348">
        <v>0</v>
      </c>
      <c r="I348">
        <v>0</v>
      </c>
      <c r="J348">
        <v>100</v>
      </c>
      <c r="K348">
        <v>0</v>
      </c>
    </row>
    <row r="349" spans="1:11" x14ac:dyDescent="0.3">
      <c r="A349" s="133" t="s">
        <v>542</v>
      </c>
      <c r="B349" s="134" t="s">
        <v>550</v>
      </c>
      <c r="D349" t="s">
        <v>408</v>
      </c>
      <c r="E349">
        <v>13347</v>
      </c>
      <c r="H349">
        <v>73.16</v>
      </c>
      <c r="I349">
        <v>75.790000000000006</v>
      </c>
      <c r="J349">
        <v>24.209999999999994</v>
      </c>
      <c r="K349">
        <v>72.62</v>
      </c>
    </row>
    <row r="350" spans="1:11" x14ac:dyDescent="0.3">
      <c r="A350" s="133" t="s">
        <v>542</v>
      </c>
      <c r="B350" s="134" t="s">
        <v>550</v>
      </c>
      <c r="D350" t="s">
        <v>420</v>
      </c>
      <c r="E350">
        <v>13698</v>
      </c>
      <c r="H350">
        <v>27.34</v>
      </c>
      <c r="I350">
        <v>64.540000000000006</v>
      </c>
      <c r="J350">
        <v>35.459999999999994</v>
      </c>
      <c r="K350">
        <v>98.2</v>
      </c>
    </row>
    <row r="351" spans="1:11" x14ac:dyDescent="0.3">
      <c r="A351" s="133" t="s">
        <v>542</v>
      </c>
      <c r="B351" s="134" t="s">
        <v>550</v>
      </c>
      <c r="D351" t="s">
        <v>460</v>
      </c>
      <c r="E351">
        <v>14231</v>
      </c>
      <c r="H351">
        <v>7.15</v>
      </c>
      <c r="I351">
        <v>1.89</v>
      </c>
      <c r="J351">
        <v>98.11</v>
      </c>
      <c r="K351">
        <v>53.73</v>
      </c>
    </row>
    <row r="352" spans="1:11" x14ac:dyDescent="0.3">
      <c r="A352" s="133" t="s">
        <v>542</v>
      </c>
      <c r="B352" s="134" t="s">
        <v>550</v>
      </c>
      <c r="D352" t="s">
        <v>461</v>
      </c>
      <c r="E352">
        <v>14232</v>
      </c>
      <c r="H352">
        <v>6.53</v>
      </c>
      <c r="I352">
        <v>1.27</v>
      </c>
      <c r="J352">
        <v>98.73</v>
      </c>
      <c r="K352">
        <v>54.33</v>
      </c>
    </row>
    <row r="353" spans="1:11" x14ac:dyDescent="0.3">
      <c r="A353" s="133" t="s">
        <v>542</v>
      </c>
      <c r="B353" s="134" t="s">
        <v>550</v>
      </c>
      <c r="D353" t="s">
        <v>462</v>
      </c>
      <c r="E353">
        <v>14233</v>
      </c>
      <c r="H353">
        <v>72.8</v>
      </c>
      <c r="I353">
        <v>82.73</v>
      </c>
      <c r="J353">
        <v>17.269999999999996</v>
      </c>
      <c r="K353">
        <v>49.55</v>
      </c>
    </row>
    <row r="354" spans="1:11" x14ac:dyDescent="0.3">
      <c r="A354" s="133" t="s">
        <v>542</v>
      </c>
      <c r="B354" s="134" t="s">
        <v>550</v>
      </c>
      <c r="D354" t="s">
        <v>463</v>
      </c>
      <c r="E354">
        <v>14238</v>
      </c>
      <c r="H354">
        <v>100.75</v>
      </c>
      <c r="I354">
        <v>101.56</v>
      </c>
      <c r="J354">
        <v>-1.5600000000000023</v>
      </c>
      <c r="K354">
        <v>52.46</v>
      </c>
    </row>
    <row r="355" spans="1:11" x14ac:dyDescent="0.3">
      <c r="A355" s="133" t="s">
        <v>542</v>
      </c>
      <c r="B355" s="134" t="s">
        <v>550</v>
      </c>
      <c r="D355" t="s">
        <v>497</v>
      </c>
      <c r="E355">
        <v>14795</v>
      </c>
      <c r="H355">
        <v>100.15</v>
      </c>
      <c r="I355">
        <v>103.76</v>
      </c>
      <c r="J355">
        <v>-3.7600000000000051</v>
      </c>
      <c r="K355">
        <v>0</v>
      </c>
    </row>
    <row r="356" spans="1:11" x14ac:dyDescent="0.3">
      <c r="A356" s="133" t="s">
        <v>542</v>
      </c>
      <c r="B356" s="134" t="s">
        <v>550</v>
      </c>
      <c r="D356" t="s">
        <v>504</v>
      </c>
      <c r="E356">
        <v>15091</v>
      </c>
      <c r="H356">
        <v>100.05</v>
      </c>
      <c r="I356">
        <v>97.63</v>
      </c>
      <c r="J356">
        <v>2.3700000000000045</v>
      </c>
      <c r="K356">
        <v>97.63</v>
      </c>
    </row>
    <row r="357" spans="1:11" x14ac:dyDescent="0.3">
      <c r="A357" s="133" t="s">
        <v>542</v>
      </c>
      <c r="B357" s="134" t="s">
        <v>550</v>
      </c>
      <c r="D357" t="s">
        <v>505</v>
      </c>
      <c r="E357">
        <v>15092</v>
      </c>
      <c r="H357">
        <v>72.95</v>
      </c>
      <c r="I357">
        <v>71.19</v>
      </c>
      <c r="J357">
        <v>28.810000000000002</v>
      </c>
      <c r="K357">
        <v>71.19</v>
      </c>
    </row>
    <row r="358" spans="1:11" x14ac:dyDescent="0.3">
      <c r="A358" s="133" t="s">
        <v>542</v>
      </c>
      <c r="B358" s="134" t="s">
        <v>550</v>
      </c>
      <c r="D358" t="s">
        <v>536</v>
      </c>
      <c r="E358">
        <v>15432</v>
      </c>
      <c r="H358">
        <v>7.08</v>
      </c>
      <c r="I358">
        <v>1.1499999999999999</v>
      </c>
      <c r="J358">
        <v>98.85</v>
      </c>
      <c r="K358">
        <v>71.7</v>
      </c>
    </row>
    <row r="359" spans="1:11" x14ac:dyDescent="0.3">
      <c r="A359" s="133" t="s">
        <v>542</v>
      </c>
      <c r="B359" s="134" t="s">
        <v>550</v>
      </c>
      <c r="D359" t="s">
        <v>537</v>
      </c>
      <c r="E359">
        <v>15433</v>
      </c>
      <c r="H359">
        <v>5.16</v>
      </c>
      <c r="I359">
        <v>0.91</v>
      </c>
      <c r="J359">
        <v>99.09</v>
      </c>
      <c r="K359">
        <v>0.01</v>
      </c>
    </row>
    <row r="360" spans="1:11" x14ac:dyDescent="0.3">
      <c r="A360" s="133" t="s">
        <v>542</v>
      </c>
      <c r="B360" s="134" t="s">
        <v>550</v>
      </c>
      <c r="D360" t="s">
        <v>538</v>
      </c>
      <c r="E360">
        <v>15434</v>
      </c>
      <c r="H360">
        <v>8.5399999999999991</v>
      </c>
      <c r="I360">
        <v>1.6</v>
      </c>
      <c r="J360">
        <v>98.4</v>
      </c>
      <c r="K360">
        <v>97.3</v>
      </c>
    </row>
    <row r="361" spans="1:11" x14ac:dyDescent="0.3">
      <c r="A361" s="133" t="s">
        <v>542</v>
      </c>
      <c r="B361" s="134" t="s">
        <v>550</v>
      </c>
      <c r="D361" t="s">
        <v>539</v>
      </c>
      <c r="E361">
        <v>15435</v>
      </c>
      <c r="H361">
        <v>3.64</v>
      </c>
      <c r="I361">
        <v>1.6</v>
      </c>
      <c r="J361">
        <v>98.4</v>
      </c>
      <c r="K361">
        <v>0.03</v>
      </c>
    </row>
    <row r="362" spans="1:11" x14ac:dyDescent="0.3">
      <c r="A362" s="133" t="s">
        <v>543</v>
      </c>
      <c r="B362" s="134" t="s">
        <v>550</v>
      </c>
      <c r="D362" t="s">
        <v>277</v>
      </c>
      <c r="E362">
        <v>2102</v>
      </c>
      <c r="H362">
        <v>20.8</v>
      </c>
      <c r="I362">
        <v>42.46</v>
      </c>
      <c r="J362">
        <v>57.54</v>
      </c>
      <c r="K362">
        <v>46.47</v>
      </c>
    </row>
    <row r="363" spans="1:11" x14ac:dyDescent="0.3">
      <c r="A363" s="133" t="s">
        <v>543</v>
      </c>
      <c r="B363" s="134" t="s">
        <v>550</v>
      </c>
      <c r="D363" t="s">
        <v>282</v>
      </c>
      <c r="E363">
        <v>2112</v>
      </c>
      <c r="H363">
        <v>21.02</v>
      </c>
      <c r="I363">
        <v>33.61</v>
      </c>
      <c r="J363">
        <v>66.39</v>
      </c>
      <c r="K363">
        <v>47.83</v>
      </c>
    </row>
    <row r="364" spans="1:11" x14ac:dyDescent="0.3">
      <c r="A364" s="133" t="s">
        <v>543</v>
      </c>
      <c r="B364" s="134" t="s">
        <v>550</v>
      </c>
      <c r="D364" t="s">
        <v>283</v>
      </c>
      <c r="E364">
        <v>2142</v>
      </c>
      <c r="H364">
        <v>24.86</v>
      </c>
      <c r="I364">
        <v>44.37</v>
      </c>
      <c r="J364">
        <v>55.63</v>
      </c>
      <c r="K364">
        <v>72.47</v>
      </c>
    </row>
    <row r="365" spans="1:11" x14ac:dyDescent="0.3">
      <c r="A365" s="133" t="s">
        <v>543</v>
      </c>
      <c r="B365" s="134" t="s">
        <v>550</v>
      </c>
      <c r="D365" t="s">
        <v>284</v>
      </c>
      <c r="E365">
        <v>2143</v>
      </c>
      <c r="H365">
        <v>0</v>
      </c>
      <c r="I365">
        <v>0</v>
      </c>
      <c r="J365">
        <v>100</v>
      </c>
      <c r="K365">
        <v>0</v>
      </c>
    </row>
    <row r="366" spans="1:11" x14ac:dyDescent="0.3">
      <c r="A366" s="133" t="s">
        <v>543</v>
      </c>
      <c r="B366" s="134" t="s">
        <v>550</v>
      </c>
      <c r="D366" t="s">
        <v>285</v>
      </c>
      <c r="E366">
        <v>2144</v>
      </c>
      <c r="H366">
        <v>7.48</v>
      </c>
      <c r="I366">
        <v>15.08</v>
      </c>
      <c r="J366">
        <v>84.92</v>
      </c>
      <c r="K366">
        <v>0.79</v>
      </c>
    </row>
    <row r="367" spans="1:11" x14ac:dyDescent="0.3">
      <c r="A367" s="133" t="s">
        <v>543</v>
      </c>
      <c r="B367" s="134" t="s">
        <v>550</v>
      </c>
      <c r="D367" t="s">
        <v>286</v>
      </c>
      <c r="E367">
        <v>2145</v>
      </c>
      <c r="H367">
        <v>19.61</v>
      </c>
      <c r="I367">
        <v>44.63</v>
      </c>
      <c r="J367">
        <v>55.37</v>
      </c>
      <c r="K367">
        <v>46.94</v>
      </c>
    </row>
    <row r="368" spans="1:11" x14ac:dyDescent="0.3">
      <c r="A368" s="133" t="s">
        <v>543</v>
      </c>
      <c r="B368" s="134" t="s">
        <v>550</v>
      </c>
      <c r="D368" t="s">
        <v>287</v>
      </c>
      <c r="E368">
        <v>2146</v>
      </c>
      <c r="H368">
        <v>26.31</v>
      </c>
      <c r="I368">
        <v>61.45</v>
      </c>
      <c r="J368">
        <v>38.549999999999997</v>
      </c>
      <c r="K368">
        <v>99.33</v>
      </c>
    </row>
    <row r="369" spans="1:11" x14ac:dyDescent="0.3">
      <c r="A369" s="133" t="s">
        <v>543</v>
      </c>
      <c r="B369" s="134" t="s">
        <v>550</v>
      </c>
      <c r="D369" t="s">
        <v>288</v>
      </c>
      <c r="E369">
        <v>2147</v>
      </c>
      <c r="H369">
        <v>0</v>
      </c>
      <c r="I369">
        <v>0</v>
      </c>
      <c r="J369">
        <v>100</v>
      </c>
      <c r="K369">
        <v>0</v>
      </c>
    </row>
    <row r="370" spans="1:11" x14ac:dyDescent="0.3">
      <c r="A370" s="133" t="s">
        <v>543</v>
      </c>
      <c r="B370" s="134" t="s">
        <v>550</v>
      </c>
      <c r="D370" t="s">
        <v>289</v>
      </c>
      <c r="E370">
        <v>2148</v>
      </c>
      <c r="H370">
        <v>8.69</v>
      </c>
      <c r="I370">
        <v>18.260000000000002</v>
      </c>
      <c r="J370">
        <v>81.739999999999995</v>
      </c>
      <c r="K370">
        <v>1.68</v>
      </c>
    </row>
    <row r="371" spans="1:11" x14ac:dyDescent="0.3">
      <c r="A371" s="133" t="s">
        <v>543</v>
      </c>
      <c r="B371" s="134" t="s">
        <v>550</v>
      </c>
      <c r="D371" t="s">
        <v>290</v>
      </c>
      <c r="E371">
        <v>2149</v>
      </c>
      <c r="H371">
        <v>20.78</v>
      </c>
      <c r="I371">
        <v>34.78</v>
      </c>
      <c r="J371">
        <v>65.22</v>
      </c>
      <c r="K371">
        <v>47.93</v>
      </c>
    </row>
    <row r="372" spans="1:11" x14ac:dyDescent="0.3">
      <c r="A372" s="133" t="s">
        <v>543</v>
      </c>
      <c r="B372" s="134" t="s">
        <v>550</v>
      </c>
      <c r="D372" t="s">
        <v>317</v>
      </c>
      <c r="E372">
        <v>2207</v>
      </c>
      <c r="H372">
        <v>0.99</v>
      </c>
      <c r="I372">
        <v>2.84</v>
      </c>
      <c r="J372">
        <v>97.16</v>
      </c>
      <c r="K372">
        <v>1.95</v>
      </c>
    </row>
    <row r="373" spans="1:11" x14ac:dyDescent="0.3">
      <c r="A373" s="133" t="s">
        <v>543</v>
      </c>
      <c r="B373" s="134" t="s">
        <v>550</v>
      </c>
      <c r="D373" t="s">
        <v>318</v>
      </c>
      <c r="E373">
        <v>2208</v>
      </c>
      <c r="H373">
        <v>1.06</v>
      </c>
      <c r="I373">
        <v>4.0999999999999996</v>
      </c>
      <c r="J373">
        <v>95.9</v>
      </c>
      <c r="K373">
        <v>2.06</v>
      </c>
    </row>
    <row r="374" spans="1:11" x14ac:dyDescent="0.3">
      <c r="A374" s="133" t="s">
        <v>543</v>
      </c>
      <c r="B374" s="134" t="s">
        <v>550</v>
      </c>
      <c r="D374" t="s">
        <v>330</v>
      </c>
      <c r="E374">
        <v>8602</v>
      </c>
      <c r="H374">
        <v>0.8</v>
      </c>
      <c r="I374">
        <v>1.33</v>
      </c>
      <c r="J374">
        <v>98.67</v>
      </c>
      <c r="K374">
        <v>1.88</v>
      </c>
    </row>
    <row r="375" spans="1:11" x14ac:dyDescent="0.3">
      <c r="A375" s="133" t="s">
        <v>543</v>
      </c>
      <c r="B375" s="134" t="s">
        <v>550</v>
      </c>
      <c r="D375" t="s">
        <v>331</v>
      </c>
      <c r="E375">
        <v>8603</v>
      </c>
      <c r="H375">
        <v>0.93</v>
      </c>
      <c r="I375">
        <v>1.31</v>
      </c>
      <c r="J375">
        <v>98.69</v>
      </c>
      <c r="K375">
        <v>1.86</v>
      </c>
    </row>
    <row r="376" spans="1:11" x14ac:dyDescent="0.3">
      <c r="A376" s="133" t="s">
        <v>543</v>
      </c>
      <c r="B376" s="134" t="s">
        <v>550</v>
      </c>
      <c r="D376" t="s">
        <v>332</v>
      </c>
      <c r="E376">
        <v>8604</v>
      </c>
      <c r="H376">
        <v>12.04</v>
      </c>
      <c r="I376">
        <v>20.04</v>
      </c>
      <c r="J376">
        <v>79.960000000000008</v>
      </c>
      <c r="K376">
        <v>22.69</v>
      </c>
    </row>
    <row r="377" spans="1:11" x14ac:dyDescent="0.3">
      <c r="A377" s="133" t="s">
        <v>543</v>
      </c>
      <c r="B377" s="134" t="s">
        <v>550</v>
      </c>
      <c r="D377" t="s">
        <v>334</v>
      </c>
      <c r="E377">
        <v>8801</v>
      </c>
      <c r="H377">
        <v>20.62</v>
      </c>
      <c r="I377">
        <v>46.4</v>
      </c>
      <c r="J377">
        <v>53.6</v>
      </c>
      <c r="K377">
        <v>55.9</v>
      </c>
    </row>
    <row r="378" spans="1:11" x14ac:dyDescent="0.3">
      <c r="A378" s="133" t="s">
        <v>543</v>
      </c>
      <c r="B378" s="134" t="s">
        <v>550</v>
      </c>
      <c r="D378" t="s">
        <v>335</v>
      </c>
      <c r="E378">
        <v>8802</v>
      </c>
      <c r="H378">
        <v>20.54</v>
      </c>
      <c r="I378">
        <v>39</v>
      </c>
      <c r="J378">
        <v>61</v>
      </c>
      <c r="K378">
        <v>45.89</v>
      </c>
    </row>
    <row r="379" spans="1:11" x14ac:dyDescent="0.3">
      <c r="A379" s="133" t="s">
        <v>543</v>
      </c>
      <c r="B379" s="134" t="s">
        <v>550</v>
      </c>
      <c r="D379" t="s">
        <v>336</v>
      </c>
      <c r="E379">
        <v>8803</v>
      </c>
      <c r="H379">
        <v>14.64</v>
      </c>
      <c r="I379">
        <v>28.09</v>
      </c>
      <c r="J379">
        <v>71.91</v>
      </c>
      <c r="K379">
        <v>27.72</v>
      </c>
    </row>
    <row r="380" spans="1:11" x14ac:dyDescent="0.3">
      <c r="A380" s="133" t="s">
        <v>543</v>
      </c>
      <c r="B380" s="134" t="s">
        <v>550</v>
      </c>
      <c r="D380" t="s">
        <v>340</v>
      </c>
      <c r="E380">
        <v>9453</v>
      </c>
      <c r="H380">
        <v>20.23</v>
      </c>
      <c r="I380">
        <v>46.66</v>
      </c>
      <c r="J380">
        <v>53.34</v>
      </c>
      <c r="K380">
        <v>55.36</v>
      </c>
    </row>
    <row r="381" spans="1:11" x14ac:dyDescent="0.3">
      <c r="A381" s="133" t="s">
        <v>543</v>
      </c>
      <c r="B381" s="134" t="s">
        <v>550</v>
      </c>
      <c r="D381" t="s">
        <v>341</v>
      </c>
      <c r="E381">
        <v>9454</v>
      </c>
      <c r="H381">
        <v>20.22</v>
      </c>
      <c r="I381">
        <v>40.04</v>
      </c>
      <c r="J381">
        <v>59.96</v>
      </c>
      <c r="K381">
        <v>46.33</v>
      </c>
    </row>
    <row r="382" spans="1:11" x14ac:dyDescent="0.3">
      <c r="A382" s="133" t="s">
        <v>543</v>
      </c>
      <c r="B382" s="134" t="s">
        <v>550</v>
      </c>
      <c r="D382" t="s">
        <v>342</v>
      </c>
      <c r="E382">
        <v>9455</v>
      </c>
      <c r="H382">
        <v>15.1</v>
      </c>
      <c r="I382">
        <v>28.5</v>
      </c>
      <c r="J382">
        <v>71.5</v>
      </c>
      <c r="K382">
        <v>27.06</v>
      </c>
    </row>
    <row r="383" spans="1:11" x14ac:dyDescent="0.3">
      <c r="A383" s="133" t="s">
        <v>543</v>
      </c>
      <c r="B383" s="134" t="s">
        <v>550</v>
      </c>
      <c r="D383" t="s">
        <v>383</v>
      </c>
      <c r="E383">
        <v>12145</v>
      </c>
      <c r="H383">
        <v>11.45</v>
      </c>
      <c r="I383">
        <v>18.68</v>
      </c>
      <c r="J383">
        <v>81.319999999999993</v>
      </c>
      <c r="K383">
        <v>17.260000000000002</v>
      </c>
    </row>
    <row r="384" spans="1:11" x14ac:dyDescent="0.3">
      <c r="A384" s="133" t="s">
        <v>543</v>
      </c>
      <c r="B384" s="134" t="s">
        <v>550</v>
      </c>
      <c r="D384" t="s">
        <v>384</v>
      </c>
      <c r="E384">
        <v>12146</v>
      </c>
      <c r="H384">
        <v>11.6</v>
      </c>
      <c r="I384">
        <v>16.11</v>
      </c>
      <c r="J384">
        <v>83.89</v>
      </c>
      <c r="K384">
        <v>21.07</v>
      </c>
    </row>
    <row r="385" spans="1:11" x14ac:dyDescent="0.3">
      <c r="A385" s="133" t="s">
        <v>543</v>
      </c>
      <c r="B385" s="134" t="s">
        <v>550</v>
      </c>
      <c r="D385" t="s">
        <v>385</v>
      </c>
      <c r="E385">
        <v>12147</v>
      </c>
      <c r="H385">
        <v>13.25</v>
      </c>
      <c r="I385">
        <v>26.58</v>
      </c>
      <c r="J385">
        <v>73.42</v>
      </c>
      <c r="K385">
        <v>37.89</v>
      </c>
    </row>
    <row r="386" spans="1:11" x14ac:dyDescent="0.3">
      <c r="A386" s="133" t="s">
        <v>543</v>
      </c>
      <c r="B386" s="134" t="s">
        <v>550</v>
      </c>
      <c r="D386" t="s">
        <v>386</v>
      </c>
      <c r="E386">
        <v>12152</v>
      </c>
      <c r="H386">
        <v>13.88</v>
      </c>
      <c r="I386">
        <v>27.26</v>
      </c>
      <c r="J386">
        <v>72.739999999999995</v>
      </c>
      <c r="K386">
        <v>24.46</v>
      </c>
    </row>
    <row r="387" spans="1:11" x14ac:dyDescent="0.3">
      <c r="A387" s="133" t="s">
        <v>543</v>
      </c>
      <c r="B387" s="134" t="s">
        <v>550</v>
      </c>
      <c r="D387" t="s">
        <v>416</v>
      </c>
      <c r="E387">
        <v>13572</v>
      </c>
      <c r="H387">
        <v>72.78</v>
      </c>
      <c r="I387">
        <v>72.760000000000005</v>
      </c>
      <c r="J387">
        <v>27.239999999999995</v>
      </c>
      <c r="K387">
        <v>72.760000000000005</v>
      </c>
    </row>
    <row r="388" spans="1:11" x14ac:dyDescent="0.3">
      <c r="A388" s="133" t="s">
        <v>543</v>
      </c>
      <c r="B388" s="134" t="s">
        <v>550</v>
      </c>
      <c r="D388" t="s">
        <v>417</v>
      </c>
      <c r="E388">
        <v>13627</v>
      </c>
      <c r="H388">
        <v>99.74</v>
      </c>
      <c r="I388">
        <v>99.72</v>
      </c>
      <c r="J388">
        <v>0.28000000000000114</v>
      </c>
      <c r="K388">
        <v>99.72</v>
      </c>
    </row>
    <row r="389" spans="1:11" x14ac:dyDescent="0.3">
      <c r="A389" s="133" t="s">
        <v>543</v>
      </c>
      <c r="B389" s="134" t="s">
        <v>550</v>
      </c>
      <c r="D389" t="s">
        <v>464</v>
      </c>
      <c r="E389">
        <v>14242</v>
      </c>
      <c r="H389">
        <v>20.95</v>
      </c>
      <c r="I389">
        <v>44.03</v>
      </c>
      <c r="J389">
        <v>55.97</v>
      </c>
      <c r="K389">
        <v>55.75</v>
      </c>
    </row>
    <row r="390" spans="1:11" x14ac:dyDescent="0.3">
      <c r="A390" s="133" t="s">
        <v>543</v>
      </c>
      <c r="B390" s="134" t="s">
        <v>550</v>
      </c>
      <c r="D390" t="s">
        <v>465</v>
      </c>
      <c r="E390">
        <v>14243</v>
      </c>
      <c r="H390">
        <v>72.86</v>
      </c>
      <c r="I390">
        <v>70.2</v>
      </c>
      <c r="J390">
        <v>29.799999999999997</v>
      </c>
      <c r="K390">
        <v>50.03</v>
      </c>
    </row>
    <row r="391" spans="1:11" x14ac:dyDescent="0.3">
      <c r="A391" s="133" t="s">
        <v>543</v>
      </c>
      <c r="B391" s="134" t="s">
        <v>550</v>
      </c>
      <c r="D391" t="s">
        <v>466</v>
      </c>
      <c r="E391">
        <v>14244</v>
      </c>
      <c r="H391">
        <v>21.42</v>
      </c>
      <c r="I391">
        <v>45.9</v>
      </c>
      <c r="J391">
        <v>54.1</v>
      </c>
      <c r="K391">
        <v>56.08</v>
      </c>
    </row>
    <row r="392" spans="1:11" x14ac:dyDescent="0.3">
      <c r="A392" s="133" t="s">
        <v>543</v>
      </c>
      <c r="B392" s="134" t="s">
        <v>550</v>
      </c>
      <c r="D392" t="s">
        <v>467</v>
      </c>
      <c r="E392">
        <v>14245</v>
      </c>
      <c r="H392">
        <v>99.67</v>
      </c>
      <c r="I392">
        <v>95.8</v>
      </c>
      <c r="J392">
        <v>4.2000000000000028</v>
      </c>
      <c r="K392">
        <v>49.81</v>
      </c>
    </row>
    <row r="393" spans="1:11" x14ac:dyDescent="0.3">
      <c r="A393" s="133" t="s">
        <v>543</v>
      </c>
      <c r="B393" s="134" t="s">
        <v>550</v>
      </c>
      <c r="D393" t="s">
        <v>500</v>
      </c>
      <c r="E393">
        <v>14929</v>
      </c>
      <c r="H393">
        <v>72.7</v>
      </c>
      <c r="I393">
        <v>72.64</v>
      </c>
      <c r="J393">
        <v>27.36</v>
      </c>
      <c r="K393">
        <v>72.64</v>
      </c>
    </row>
    <row r="394" spans="1:11" x14ac:dyDescent="0.3">
      <c r="A394" s="133" t="s">
        <v>543</v>
      </c>
      <c r="B394" s="134" t="s">
        <v>550</v>
      </c>
      <c r="D394" t="s">
        <v>501</v>
      </c>
      <c r="E394">
        <v>14930</v>
      </c>
      <c r="H394">
        <v>99.69</v>
      </c>
      <c r="I394">
        <v>99.6</v>
      </c>
      <c r="J394">
        <v>0.40000000000000568</v>
      </c>
      <c r="K394">
        <v>99.6</v>
      </c>
    </row>
    <row r="395" spans="1:11" x14ac:dyDescent="0.3">
      <c r="A395" s="133" t="s">
        <v>547</v>
      </c>
      <c r="B395" s="134" t="s">
        <v>550</v>
      </c>
      <c r="D395" t="s">
        <v>425</v>
      </c>
      <c r="E395">
        <v>13909</v>
      </c>
      <c r="H395">
        <v>21.85</v>
      </c>
      <c r="I395">
        <v>41.12</v>
      </c>
      <c r="J395">
        <v>58.88</v>
      </c>
      <c r="K395">
        <v>56.38</v>
      </c>
    </row>
    <row r="396" spans="1:11" x14ac:dyDescent="0.3">
      <c r="A396" s="133" t="s">
        <v>547</v>
      </c>
      <c r="B396" s="134" t="s">
        <v>550</v>
      </c>
      <c r="D396" t="s">
        <v>426</v>
      </c>
      <c r="E396">
        <v>13910</v>
      </c>
      <c r="H396">
        <v>19.79</v>
      </c>
      <c r="I396">
        <v>34.409999999999997</v>
      </c>
      <c r="J396">
        <v>65.59</v>
      </c>
      <c r="K396">
        <v>46.5</v>
      </c>
    </row>
    <row r="397" spans="1:11" x14ac:dyDescent="0.3">
      <c r="A397" s="133" t="s">
        <v>547</v>
      </c>
      <c r="B397" s="134" t="s">
        <v>550</v>
      </c>
      <c r="D397" t="s">
        <v>427</v>
      </c>
      <c r="E397">
        <v>13911</v>
      </c>
      <c r="H397">
        <v>14</v>
      </c>
      <c r="I397">
        <v>18.09</v>
      </c>
      <c r="J397">
        <v>81.91</v>
      </c>
      <c r="K397">
        <v>22.11</v>
      </c>
    </row>
    <row r="398" spans="1:11" x14ac:dyDescent="0.3">
      <c r="A398" s="133" t="s">
        <v>547</v>
      </c>
      <c r="B398" s="134" t="s">
        <v>550</v>
      </c>
      <c r="D398" t="s">
        <v>428</v>
      </c>
      <c r="E398">
        <v>13912</v>
      </c>
      <c r="H398">
        <v>20.98</v>
      </c>
      <c r="I398">
        <v>45.21</v>
      </c>
      <c r="J398">
        <v>54.79</v>
      </c>
      <c r="K398">
        <v>70.72</v>
      </c>
    </row>
    <row r="399" spans="1:11" x14ac:dyDescent="0.3">
      <c r="A399" s="133" t="s">
        <v>547</v>
      </c>
      <c r="B399" s="134" t="s">
        <v>550</v>
      </c>
      <c r="D399" t="s">
        <v>429</v>
      </c>
      <c r="E399">
        <v>13913</v>
      </c>
      <c r="H399">
        <v>4.7699999999999996</v>
      </c>
      <c r="I399">
        <v>4.29</v>
      </c>
      <c r="J399">
        <v>95.71</v>
      </c>
      <c r="K399">
        <v>3.01</v>
      </c>
    </row>
    <row r="400" spans="1:11" x14ac:dyDescent="0.3">
      <c r="A400" s="133" t="s">
        <v>547</v>
      </c>
      <c r="B400" s="134" t="s">
        <v>550</v>
      </c>
      <c r="D400" t="s">
        <v>430</v>
      </c>
      <c r="E400">
        <v>13914</v>
      </c>
      <c r="H400">
        <v>0</v>
      </c>
      <c r="I400">
        <v>0</v>
      </c>
      <c r="J400">
        <v>100</v>
      </c>
      <c r="K400">
        <v>0</v>
      </c>
    </row>
    <row r="401" spans="1:11" x14ac:dyDescent="0.3">
      <c r="A401" s="133" t="s">
        <v>547</v>
      </c>
      <c r="B401" s="134" t="s">
        <v>550</v>
      </c>
      <c r="D401" t="s">
        <v>431</v>
      </c>
      <c r="E401">
        <v>13915</v>
      </c>
      <c r="H401">
        <v>69.989999999999995</v>
      </c>
      <c r="I401">
        <v>74.209999999999994</v>
      </c>
      <c r="J401">
        <v>25.790000000000006</v>
      </c>
      <c r="K401">
        <v>69.66</v>
      </c>
    </row>
    <row r="402" spans="1:11" x14ac:dyDescent="0.3">
      <c r="A402" s="133" t="s">
        <v>547</v>
      </c>
      <c r="B402" s="134" t="s">
        <v>550</v>
      </c>
      <c r="D402" t="s">
        <v>432</v>
      </c>
      <c r="E402">
        <v>13916</v>
      </c>
      <c r="H402">
        <v>2.12</v>
      </c>
      <c r="I402">
        <v>2.06</v>
      </c>
      <c r="J402">
        <v>97.94</v>
      </c>
      <c r="K402">
        <v>8.02</v>
      </c>
    </row>
    <row r="403" spans="1:11" x14ac:dyDescent="0.3">
      <c r="A403" s="133" t="s">
        <v>547</v>
      </c>
      <c r="B403" s="134" t="s">
        <v>550</v>
      </c>
      <c r="D403" t="s">
        <v>433</v>
      </c>
      <c r="E403">
        <v>13919</v>
      </c>
      <c r="H403">
        <v>20.94</v>
      </c>
      <c r="I403">
        <v>39.200000000000003</v>
      </c>
      <c r="J403">
        <v>60.8</v>
      </c>
      <c r="K403">
        <v>54.04</v>
      </c>
    </row>
    <row r="404" spans="1:11" x14ac:dyDescent="0.3">
      <c r="A404" s="133" t="s">
        <v>547</v>
      </c>
      <c r="B404" s="134" t="s">
        <v>550</v>
      </c>
      <c r="D404" t="s">
        <v>434</v>
      </c>
      <c r="E404">
        <v>13920</v>
      </c>
      <c r="H404">
        <v>17.3</v>
      </c>
      <c r="I404">
        <v>31.65</v>
      </c>
      <c r="J404">
        <v>68.349999999999994</v>
      </c>
      <c r="K404">
        <v>43.22</v>
      </c>
    </row>
    <row r="405" spans="1:11" x14ac:dyDescent="0.3">
      <c r="A405" s="133" t="s">
        <v>547</v>
      </c>
      <c r="B405" s="134" t="s">
        <v>550</v>
      </c>
      <c r="D405" t="s">
        <v>435</v>
      </c>
      <c r="E405">
        <v>13921</v>
      </c>
      <c r="H405">
        <v>15.46</v>
      </c>
      <c r="I405">
        <v>20.440000000000001</v>
      </c>
      <c r="J405">
        <v>79.56</v>
      </c>
      <c r="K405">
        <v>25.09</v>
      </c>
    </row>
    <row r="406" spans="1:11" x14ac:dyDescent="0.3">
      <c r="A406" s="133" t="s">
        <v>547</v>
      </c>
      <c r="B406" s="134" t="s">
        <v>550</v>
      </c>
      <c r="D406" t="s">
        <v>436</v>
      </c>
      <c r="E406">
        <v>13922</v>
      </c>
      <c r="H406">
        <v>21.59</v>
      </c>
      <c r="I406">
        <v>61.05</v>
      </c>
      <c r="J406">
        <v>38.950000000000003</v>
      </c>
      <c r="K406">
        <v>93.68</v>
      </c>
    </row>
    <row r="407" spans="1:11" x14ac:dyDescent="0.3">
      <c r="A407" s="133" t="s">
        <v>547</v>
      </c>
      <c r="B407" s="134" t="s">
        <v>550</v>
      </c>
      <c r="D407" t="s">
        <v>437</v>
      </c>
      <c r="E407">
        <v>13923</v>
      </c>
      <c r="H407">
        <v>5.0999999999999996</v>
      </c>
      <c r="I407">
        <v>3.92</v>
      </c>
      <c r="J407">
        <v>96.08</v>
      </c>
      <c r="K407">
        <v>1.97</v>
      </c>
    </row>
    <row r="408" spans="1:11" x14ac:dyDescent="0.3">
      <c r="A408" s="133" t="s">
        <v>547</v>
      </c>
      <c r="B408" s="134" t="s">
        <v>550</v>
      </c>
      <c r="D408" t="s">
        <v>438</v>
      </c>
      <c r="E408">
        <v>13925</v>
      </c>
      <c r="H408">
        <v>100.07</v>
      </c>
      <c r="I408">
        <v>99.62</v>
      </c>
      <c r="J408">
        <v>0.37999999999999545</v>
      </c>
      <c r="K408">
        <v>99.62</v>
      </c>
    </row>
    <row r="409" spans="1:11" x14ac:dyDescent="0.3">
      <c r="A409" s="133" t="s">
        <v>547</v>
      </c>
      <c r="B409" s="134" t="s">
        <v>550</v>
      </c>
      <c r="D409" t="s">
        <v>439</v>
      </c>
      <c r="E409">
        <v>13926</v>
      </c>
      <c r="H409">
        <v>0</v>
      </c>
      <c r="I409">
        <v>0</v>
      </c>
      <c r="J409">
        <v>100</v>
      </c>
      <c r="K409">
        <v>0</v>
      </c>
    </row>
    <row r="410" spans="1:11" x14ac:dyDescent="0.3">
      <c r="A410" s="133" t="s">
        <v>547</v>
      </c>
      <c r="B410" s="134" t="s">
        <v>550</v>
      </c>
      <c r="D410" t="s">
        <v>440</v>
      </c>
      <c r="E410">
        <v>13927</v>
      </c>
      <c r="H410">
        <v>10.99</v>
      </c>
      <c r="I410">
        <v>11.43</v>
      </c>
      <c r="J410">
        <v>88.57</v>
      </c>
      <c r="K410">
        <v>20.98</v>
      </c>
    </row>
    <row r="411" spans="1:11" x14ac:dyDescent="0.3">
      <c r="A411" s="133" t="s">
        <v>547</v>
      </c>
      <c r="B411" s="134" t="s">
        <v>550</v>
      </c>
      <c r="D411" t="s">
        <v>490</v>
      </c>
      <c r="E411">
        <v>14337</v>
      </c>
      <c r="H411">
        <v>18.82</v>
      </c>
      <c r="I411">
        <v>30.3</v>
      </c>
      <c r="J411">
        <v>69.7</v>
      </c>
      <c r="K411">
        <v>43.84</v>
      </c>
    </row>
    <row r="412" spans="1:11" x14ac:dyDescent="0.3">
      <c r="A412" s="133" t="s">
        <v>547</v>
      </c>
      <c r="B412" s="134" t="s">
        <v>550</v>
      </c>
      <c r="D412" t="s">
        <v>491</v>
      </c>
      <c r="E412">
        <v>14338</v>
      </c>
      <c r="H412">
        <v>98.48</v>
      </c>
      <c r="I412">
        <v>87.26</v>
      </c>
      <c r="J412">
        <v>12.739999999999995</v>
      </c>
      <c r="K412">
        <v>44.73</v>
      </c>
    </row>
    <row r="413" spans="1:11" x14ac:dyDescent="0.3">
      <c r="A413" s="133" t="s">
        <v>547</v>
      </c>
      <c r="B413" s="134" t="s">
        <v>550</v>
      </c>
      <c r="D413" t="s">
        <v>492</v>
      </c>
      <c r="E413">
        <v>14339</v>
      </c>
      <c r="H413">
        <v>15.74</v>
      </c>
      <c r="I413">
        <v>28.4</v>
      </c>
      <c r="J413">
        <v>71.599999999999994</v>
      </c>
      <c r="K413">
        <v>41.49</v>
      </c>
    </row>
    <row r="414" spans="1:11" x14ac:dyDescent="0.3">
      <c r="A414" s="133" t="s">
        <v>547</v>
      </c>
      <c r="B414" s="134" t="s">
        <v>550</v>
      </c>
      <c r="D414" t="s">
        <v>493</v>
      </c>
      <c r="E414">
        <v>14340</v>
      </c>
      <c r="H414">
        <v>69.41</v>
      </c>
      <c r="I414">
        <v>73.12</v>
      </c>
      <c r="J414">
        <v>26.879999999999995</v>
      </c>
      <c r="K414">
        <v>39.659999999999997</v>
      </c>
    </row>
    <row r="415" spans="1:11" x14ac:dyDescent="0.3">
      <c r="A415" s="133" t="s">
        <v>547</v>
      </c>
      <c r="B415" s="134" t="s">
        <v>550</v>
      </c>
      <c r="D415" t="s">
        <v>514</v>
      </c>
      <c r="E415">
        <v>15263</v>
      </c>
      <c r="H415">
        <v>17.28</v>
      </c>
      <c r="I415">
        <v>44.31</v>
      </c>
      <c r="J415">
        <v>55.69</v>
      </c>
      <c r="K415">
        <v>69.91</v>
      </c>
    </row>
    <row r="416" spans="1:11" x14ac:dyDescent="0.3">
      <c r="A416" s="133" t="s">
        <v>547</v>
      </c>
      <c r="B416" s="134" t="s">
        <v>550</v>
      </c>
      <c r="D416" t="s">
        <v>515</v>
      </c>
      <c r="E416">
        <v>15264</v>
      </c>
      <c r="H416">
        <v>3.64</v>
      </c>
      <c r="I416">
        <v>2.2999999999999998</v>
      </c>
      <c r="J416">
        <v>97.7</v>
      </c>
      <c r="K416">
        <v>3.65</v>
      </c>
    </row>
    <row r="417" spans="1:11" x14ac:dyDescent="0.3">
      <c r="A417" s="133" t="s">
        <v>547</v>
      </c>
      <c r="B417" s="134" t="s">
        <v>550</v>
      </c>
      <c r="D417" t="s">
        <v>516</v>
      </c>
      <c r="E417">
        <v>15265</v>
      </c>
      <c r="H417">
        <v>68.39</v>
      </c>
      <c r="I417">
        <v>68.900000000000006</v>
      </c>
      <c r="J417">
        <v>31.099999999999994</v>
      </c>
      <c r="K417">
        <v>0</v>
      </c>
    </row>
    <row r="418" spans="1:11" x14ac:dyDescent="0.3">
      <c r="A418" s="133" t="s">
        <v>547</v>
      </c>
      <c r="B418" s="134" t="s">
        <v>550</v>
      </c>
      <c r="D418" t="s">
        <v>517</v>
      </c>
      <c r="E418">
        <v>15266</v>
      </c>
      <c r="H418">
        <v>69.89</v>
      </c>
      <c r="I418">
        <v>69.58</v>
      </c>
      <c r="J418">
        <v>30.42</v>
      </c>
      <c r="K418">
        <v>69.58</v>
      </c>
    </row>
    <row r="419" spans="1:11" x14ac:dyDescent="0.3">
      <c r="A419" s="133" t="s">
        <v>547</v>
      </c>
      <c r="B419" s="134" t="s">
        <v>550</v>
      </c>
      <c r="D419" t="s">
        <v>518</v>
      </c>
      <c r="E419">
        <v>15270</v>
      </c>
      <c r="H419">
        <v>24.08</v>
      </c>
      <c r="I419">
        <v>60.2</v>
      </c>
      <c r="J419">
        <v>39.799999999999997</v>
      </c>
      <c r="K419">
        <v>93.31</v>
      </c>
    </row>
    <row r="420" spans="1:11" x14ac:dyDescent="0.3">
      <c r="A420" s="133" t="s">
        <v>547</v>
      </c>
      <c r="B420" s="134" t="s">
        <v>550</v>
      </c>
      <c r="D420" t="s">
        <v>519</v>
      </c>
      <c r="E420">
        <v>15271</v>
      </c>
      <c r="H420">
        <v>3.93</v>
      </c>
      <c r="I420">
        <v>1.56</v>
      </c>
      <c r="J420">
        <v>98.44</v>
      </c>
      <c r="K420">
        <v>2.44</v>
      </c>
    </row>
    <row r="421" spans="1:11" x14ac:dyDescent="0.3">
      <c r="A421" s="133" t="s">
        <v>547</v>
      </c>
      <c r="B421" s="134" t="s">
        <v>550</v>
      </c>
      <c r="D421" t="s">
        <v>520</v>
      </c>
      <c r="E421">
        <v>15272</v>
      </c>
      <c r="H421">
        <v>97.04</v>
      </c>
      <c r="I421">
        <v>89.74</v>
      </c>
      <c r="J421">
        <v>10.260000000000005</v>
      </c>
      <c r="K421">
        <v>0</v>
      </c>
    </row>
    <row r="422" spans="1:11" x14ac:dyDescent="0.3">
      <c r="A422" s="133" t="s">
        <v>547</v>
      </c>
      <c r="B422" s="134" t="s">
        <v>550</v>
      </c>
      <c r="D422" t="s">
        <v>521</v>
      </c>
      <c r="E422">
        <v>15273</v>
      </c>
      <c r="H422">
        <v>100.13</v>
      </c>
      <c r="I422">
        <v>99.83</v>
      </c>
      <c r="J422">
        <v>0.17000000000000171</v>
      </c>
      <c r="K422">
        <v>99.83</v>
      </c>
    </row>
    <row r="423" spans="1:11" x14ac:dyDescent="0.3">
      <c r="A423" s="133" t="s">
        <v>540</v>
      </c>
      <c r="B423" s="134" t="s">
        <v>550</v>
      </c>
      <c r="C423" t="s">
        <v>549</v>
      </c>
      <c r="D423" t="s">
        <v>259</v>
      </c>
      <c r="E423">
        <v>1589</v>
      </c>
      <c r="H423">
        <v>4.26</v>
      </c>
      <c r="I423">
        <v>72.17</v>
      </c>
      <c r="J423">
        <v>27.83</v>
      </c>
      <c r="K423">
        <v>69.5</v>
      </c>
    </row>
    <row r="424" spans="1:11" x14ac:dyDescent="0.3">
      <c r="A424" s="133" t="s">
        <v>540</v>
      </c>
      <c r="B424" s="134" t="s">
        <v>550</v>
      </c>
      <c r="D424" t="s">
        <v>278</v>
      </c>
      <c r="E424">
        <v>2104</v>
      </c>
      <c r="H424">
        <v>9.18</v>
      </c>
      <c r="I424">
        <v>18.239999999999998</v>
      </c>
      <c r="J424">
        <v>81.760000000000005</v>
      </c>
      <c r="K424">
        <v>2.94</v>
      </c>
    </row>
    <row r="425" spans="1:11" x14ac:dyDescent="0.3">
      <c r="A425" s="133" t="s">
        <v>540</v>
      </c>
      <c r="B425" s="134" t="s">
        <v>550</v>
      </c>
      <c r="D425" t="s">
        <v>279</v>
      </c>
      <c r="E425">
        <v>2105</v>
      </c>
      <c r="H425">
        <v>24.01</v>
      </c>
      <c r="I425">
        <v>48.98</v>
      </c>
      <c r="J425">
        <v>51.02</v>
      </c>
      <c r="K425">
        <v>69.25</v>
      </c>
    </row>
    <row r="426" spans="1:11" x14ac:dyDescent="0.3">
      <c r="A426" s="133" t="s">
        <v>540</v>
      </c>
      <c r="B426" s="134" t="s">
        <v>550</v>
      </c>
      <c r="D426" t="s">
        <v>280</v>
      </c>
      <c r="E426">
        <v>2108</v>
      </c>
      <c r="H426">
        <v>8.48</v>
      </c>
      <c r="I426">
        <v>19.98</v>
      </c>
      <c r="J426">
        <v>80.02</v>
      </c>
      <c r="K426">
        <v>3.06</v>
      </c>
    </row>
    <row r="427" spans="1:11" x14ac:dyDescent="0.3">
      <c r="A427" s="133" t="s">
        <v>540</v>
      </c>
      <c r="B427" s="134" t="s">
        <v>550</v>
      </c>
      <c r="D427" t="s">
        <v>281</v>
      </c>
      <c r="E427">
        <v>2109</v>
      </c>
      <c r="H427">
        <v>24.48</v>
      </c>
      <c r="I427">
        <v>65.3</v>
      </c>
      <c r="J427">
        <v>34.700000000000003</v>
      </c>
      <c r="K427">
        <v>94.01</v>
      </c>
    </row>
    <row r="428" spans="1:11" x14ac:dyDescent="0.3">
      <c r="A428" s="133" t="s">
        <v>540</v>
      </c>
      <c r="B428" s="134" t="s">
        <v>550</v>
      </c>
      <c r="D428" t="s">
        <v>291</v>
      </c>
      <c r="E428">
        <v>2155</v>
      </c>
      <c r="H428">
        <v>20.48</v>
      </c>
      <c r="I428">
        <v>47.72</v>
      </c>
      <c r="J428">
        <v>52.28</v>
      </c>
      <c r="K428">
        <v>53.1</v>
      </c>
    </row>
    <row r="429" spans="1:11" x14ac:dyDescent="0.3">
      <c r="A429" s="133" t="s">
        <v>540</v>
      </c>
      <c r="B429" s="134" t="s">
        <v>550</v>
      </c>
      <c r="D429" t="s">
        <v>292</v>
      </c>
      <c r="E429">
        <v>2156</v>
      </c>
      <c r="H429">
        <v>16.23</v>
      </c>
      <c r="I429">
        <v>35.869999999999997</v>
      </c>
      <c r="J429">
        <v>64.13</v>
      </c>
      <c r="K429">
        <v>45.88</v>
      </c>
    </row>
    <row r="430" spans="1:11" x14ac:dyDescent="0.3">
      <c r="A430" s="133" t="s">
        <v>540</v>
      </c>
      <c r="B430" s="134" t="s">
        <v>550</v>
      </c>
      <c r="D430" t="s">
        <v>293</v>
      </c>
      <c r="E430">
        <v>2157</v>
      </c>
      <c r="H430">
        <v>0.38</v>
      </c>
      <c r="I430">
        <v>0</v>
      </c>
      <c r="J430">
        <v>100</v>
      </c>
      <c r="K430">
        <v>0</v>
      </c>
    </row>
    <row r="431" spans="1:11" x14ac:dyDescent="0.3">
      <c r="A431" s="133" t="s">
        <v>540</v>
      </c>
      <c r="B431" s="134" t="s">
        <v>550</v>
      </c>
      <c r="D431" t="s">
        <v>294</v>
      </c>
      <c r="E431">
        <v>2158</v>
      </c>
      <c r="H431">
        <v>20.11</v>
      </c>
      <c r="I431">
        <v>48.29</v>
      </c>
      <c r="J431">
        <v>51.71</v>
      </c>
      <c r="K431">
        <v>52.17</v>
      </c>
    </row>
    <row r="432" spans="1:11" x14ac:dyDescent="0.3">
      <c r="A432" s="133" t="s">
        <v>540</v>
      </c>
      <c r="B432" s="134" t="s">
        <v>550</v>
      </c>
      <c r="D432" t="s">
        <v>295</v>
      </c>
      <c r="E432">
        <v>2159</v>
      </c>
      <c r="H432">
        <v>16.260000000000002</v>
      </c>
      <c r="I432">
        <v>33.409999999999997</v>
      </c>
      <c r="J432">
        <v>66.59</v>
      </c>
      <c r="K432">
        <v>45.19</v>
      </c>
    </row>
    <row r="433" spans="1:11" x14ac:dyDescent="0.3">
      <c r="A433" s="133" t="s">
        <v>540</v>
      </c>
      <c r="B433" s="134" t="s">
        <v>550</v>
      </c>
      <c r="D433" t="s">
        <v>296</v>
      </c>
      <c r="E433">
        <v>2160</v>
      </c>
      <c r="H433">
        <v>0.31</v>
      </c>
      <c r="I433">
        <v>0</v>
      </c>
      <c r="J433">
        <v>100</v>
      </c>
      <c r="K433">
        <v>0</v>
      </c>
    </row>
    <row r="434" spans="1:11" x14ac:dyDescent="0.3">
      <c r="A434" s="133" t="s">
        <v>540</v>
      </c>
      <c r="B434" s="134" t="s">
        <v>550</v>
      </c>
      <c r="D434" t="s">
        <v>333</v>
      </c>
      <c r="E434">
        <v>8645</v>
      </c>
      <c r="H434">
        <v>0.24</v>
      </c>
      <c r="I434">
        <v>0</v>
      </c>
      <c r="J434">
        <v>100</v>
      </c>
      <c r="K434">
        <v>0</v>
      </c>
    </row>
    <row r="435" spans="1:11" x14ac:dyDescent="0.3">
      <c r="A435" s="133" t="s">
        <v>540</v>
      </c>
      <c r="B435" s="134" t="s">
        <v>550</v>
      </c>
      <c r="D435" t="s">
        <v>366</v>
      </c>
      <c r="E435">
        <v>9967</v>
      </c>
      <c r="H435">
        <v>18.670000000000002</v>
      </c>
      <c r="I435">
        <v>43.16</v>
      </c>
      <c r="J435">
        <v>56.84</v>
      </c>
      <c r="K435">
        <v>44.36</v>
      </c>
    </row>
    <row r="436" spans="1:11" x14ac:dyDescent="0.3">
      <c r="A436" s="133" t="s">
        <v>540</v>
      </c>
      <c r="B436" s="134" t="s">
        <v>550</v>
      </c>
      <c r="D436" t="s">
        <v>367</v>
      </c>
      <c r="E436">
        <v>9968</v>
      </c>
      <c r="H436">
        <v>13.3</v>
      </c>
      <c r="I436">
        <v>32.619999999999997</v>
      </c>
      <c r="J436">
        <v>67.38</v>
      </c>
      <c r="K436">
        <v>26.07</v>
      </c>
    </row>
    <row r="437" spans="1:11" x14ac:dyDescent="0.3">
      <c r="A437" s="133" t="s">
        <v>540</v>
      </c>
      <c r="B437" s="134" t="s">
        <v>550</v>
      </c>
      <c r="D437" t="s">
        <v>368</v>
      </c>
      <c r="E437">
        <v>9972</v>
      </c>
      <c r="H437">
        <v>18.73</v>
      </c>
      <c r="I437">
        <v>43</v>
      </c>
      <c r="J437">
        <v>57</v>
      </c>
      <c r="K437">
        <v>44.17</v>
      </c>
    </row>
    <row r="438" spans="1:11" x14ac:dyDescent="0.3">
      <c r="A438" s="133" t="s">
        <v>540</v>
      </c>
      <c r="B438" s="134" t="s">
        <v>550</v>
      </c>
      <c r="D438" t="s">
        <v>369</v>
      </c>
      <c r="E438">
        <v>9973</v>
      </c>
      <c r="H438">
        <v>13.37</v>
      </c>
      <c r="I438">
        <v>33.43</v>
      </c>
      <c r="J438">
        <v>66.569999999999993</v>
      </c>
      <c r="K438">
        <v>26.04</v>
      </c>
    </row>
    <row r="439" spans="1:11" x14ac:dyDescent="0.3">
      <c r="A439" s="133" t="s">
        <v>540</v>
      </c>
      <c r="B439" s="134" t="s">
        <v>550</v>
      </c>
      <c r="D439" t="s">
        <v>389</v>
      </c>
      <c r="E439">
        <v>12157</v>
      </c>
      <c r="H439">
        <v>10.97</v>
      </c>
      <c r="I439">
        <v>19.600000000000001</v>
      </c>
      <c r="J439">
        <v>80.400000000000006</v>
      </c>
      <c r="K439">
        <v>14.77</v>
      </c>
    </row>
    <row r="440" spans="1:11" x14ac:dyDescent="0.3">
      <c r="A440" s="133" t="s">
        <v>540</v>
      </c>
      <c r="B440" s="134" t="s">
        <v>550</v>
      </c>
      <c r="D440" t="s">
        <v>390</v>
      </c>
      <c r="E440">
        <v>12158</v>
      </c>
      <c r="H440">
        <v>20.87</v>
      </c>
      <c r="I440">
        <v>37.97</v>
      </c>
      <c r="J440">
        <v>62.03</v>
      </c>
      <c r="K440">
        <v>32.28</v>
      </c>
    </row>
    <row r="441" spans="1:11" x14ac:dyDescent="0.3">
      <c r="A441" s="133" t="s">
        <v>540</v>
      </c>
      <c r="B441" s="134" t="s">
        <v>550</v>
      </c>
      <c r="D441" t="s">
        <v>395</v>
      </c>
      <c r="E441">
        <v>12966</v>
      </c>
      <c r="H441">
        <v>4.67</v>
      </c>
      <c r="I441">
        <v>18.78</v>
      </c>
      <c r="J441">
        <v>81.22</v>
      </c>
      <c r="K441">
        <v>21.64</v>
      </c>
    </row>
    <row r="442" spans="1:11" x14ac:dyDescent="0.3">
      <c r="A442" s="133" t="s">
        <v>540</v>
      </c>
      <c r="B442" s="134" t="s">
        <v>550</v>
      </c>
      <c r="D442" t="s">
        <v>400</v>
      </c>
      <c r="E442">
        <v>13260</v>
      </c>
      <c r="H442">
        <v>72.44</v>
      </c>
      <c r="I442">
        <v>72.989999999999995</v>
      </c>
      <c r="J442">
        <v>27.010000000000005</v>
      </c>
      <c r="K442">
        <v>70.88</v>
      </c>
    </row>
    <row r="443" spans="1:11" x14ac:dyDescent="0.3">
      <c r="A443" s="133" t="s">
        <v>540</v>
      </c>
      <c r="B443" s="134" t="s">
        <v>550</v>
      </c>
      <c r="D443" t="s">
        <v>403</v>
      </c>
      <c r="E443">
        <v>13285</v>
      </c>
      <c r="H443">
        <v>100</v>
      </c>
      <c r="I443">
        <v>100</v>
      </c>
      <c r="J443">
        <v>0</v>
      </c>
      <c r="K443">
        <v>99.66</v>
      </c>
    </row>
    <row r="444" spans="1:11" x14ac:dyDescent="0.3">
      <c r="A444" s="133" t="s">
        <v>540</v>
      </c>
      <c r="B444" s="134" t="s">
        <v>550</v>
      </c>
      <c r="D444" t="s">
        <v>404</v>
      </c>
      <c r="E444">
        <v>13286</v>
      </c>
      <c r="H444">
        <v>5.43</v>
      </c>
      <c r="I444">
        <v>15.61</v>
      </c>
      <c r="J444">
        <v>84.39</v>
      </c>
      <c r="K444">
        <v>37.82</v>
      </c>
    </row>
    <row r="445" spans="1:11" x14ac:dyDescent="0.3">
      <c r="A445" s="133" t="s">
        <v>540</v>
      </c>
      <c r="B445" s="134" t="s">
        <v>550</v>
      </c>
      <c r="D445" t="s">
        <v>468</v>
      </c>
      <c r="E445">
        <v>14259</v>
      </c>
      <c r="H445">
        <v>3.84</v>
      </c>
      <c r="I445">
        <v>7.0000000000000007E-2</v>
      </c>
      <c r="J445">
        <v>99.93</v>
      </c>
      <c r="K445">
        <v>67.599999999999994</v>
      </c>
    </row>
    <row r="446" spans="1:11" x14ac:dyDescent="0.3">
      <c r="A446" s="133" t="s">
        <v>540</v>
      </c>
      <c r="B446" s="134" t="s">
        <v>550</v>
      </c>
      <c r="D446" t="s">
        <v>469</v>
      </c>
      <c r="E446">
        <v>14260</v>
      </c>
      <c r="H446">
        <v>36.200000000000003</v>
      </c>
      <c r="I446">
        <v>70.36</v>
      </c>
      <c r="J446">
        <v>29.64</v>
      </c>
      <c r="K446">
        <v>45.08</v>
      </c>
    </row>
    <row r="447" spans="1:11" x14ac:dyDescent="0.3">
      <c r="A447" s="133" t="s">
        <v>540</v>
      </c>
      <c r="B447" s="134" t="s">
        <v>550</v>
      </c>
      <c r="D447" t="s">
        <v>470</v>
      </c>
      <c r="E447">
        <v>14261</v>
      </c>
      <c r="H447">
        <v>4.33</v>
      </c>
      <c r="I447">
        <v>69.38</v>
      </c>
      <c r="J447">
        <v>30.620000000000005</v>
      </c>
      <c r="K447">
        <v>69.38</v>
      </c>
    </row>
    <row r="448" spans="1:11" x14ac:dyDescent="0.3">
      <c r="A448" s="133" t="s">
        <v>540</v>
      </c>
      <c r="B448" s="134" t="s">
        <v>550</v>
      </c>
      <c r="D448" t="s">
        <v>471</v>
      </c>
      <c r="E448">
        <v>14267</v>
      </c>
      <c r="H448">
        <v>5.42</v>
      </c>
      <c r="I448">
        <v>0.1</v>
      </c>
      <c r="J448">
        <v>99.9</v>
      </c>
      <c r="K448">
        <v>95.81</v>
      </c>
    </row>
    <row r="449" spans="1:11" x14ac:dyDescent="0.3">
      <c r="A449" s="133" t="s">
        <v>540</v>
      </c>
      <c r="B449" s="134" t="s">
        <v>550</v>
      </c>
      <c r="D449" t="s">
        <v>472</v>
      </c>
      <c r="E449">
        <v>14268</v>
      </c>
      <c r="H449">
        <v>48.9</v>
      </c>
      <c r="I449">
        <v>96.46</v>
      </c>
      <c r="J449">
        <v>3.5400000000000063</v>
      </c>
      <c r="K449">
        <v>43.46</v>
      </c>
    </row>
    <row r="450" spans="1:11" x14ac:dyDescent="0.3">
      <c r="A450" s="133" t="s">
        <v>540</v>
      </c>
      <c r="B450" s="134" t="s">
        <v>550</v>
      </c>
      <c r="D450" t="s">
        <v>473</v>
      </c>
      <c r="E450">
        <v>14269</v>
      </c>
      <c r="H450">
        <v>6.06</v>
      </c>
      <c r="I450">
        <v>97.08</v>
      </c>
      <c r="J450">
        <v>2.9200000000000017</v>
      </c>
      <c r="K450">
        <v>97.08</v>
      </c>
    </row>
    <row r="451" spans="1:11" x14ac:dyDescent="0.3">
      <c r="A451" s="133" t="s">
        <v>540</v>
      </c>
      <c r="B451" s="134" t="s">
        <v>550</v>
      </c>
      <c r="D451" t="s">
        <v>532</v>
      </c>
      <c r="E451">
        <v>15359</v>
      </c>
      <c r="H451">
        <v>71.55</v>
      </c>
      <c r="I451">
        <v>69.930000000000007</v>
      </c>
      <c r="J451">
        <v>30.069999999999993</v>
      </c>
      <c r="K451">
        <v>0</v>
      </c>
    </row>
    <row r="452" spans="1:11" x14ac:dyDescent="0.3">
      <c r="A452" s="133" t="s">
        <v>540</v>
      </c>
      <c r="B452" s="134" t="s">
        <v>550</v>
      </c>
      <c r="D452" t="s">
        <v>533</v>
      </c>
      <c r="E452">
        <v>15360</v>
      </c>
      <c r="H452">
        <v>68.239999999999995</v>
      </c>
      <c r="I452">
        <v>69.599999999999994</v>
      </c>
      <c r="J452">
        <v>30.400000000000006</v>
      </c>
      <c r="K452">
        <v>69.599999999999994</v>
      </c>
    </row>
    <row r="453" spans="1:11" x14ac:dyDescent="0.3">
      <c r="A453" s="133" t="s">
        <v>540</v>
      </c>
      <c r="B453" s="134" t="s">
        <v>550</v>
      </c>
      <c r="D453" t="s">
        <v>534</v>
      </c>
      <c r="E453">
        <v>15361</v>
      </c>
      <c r="H453">
        <v>100</v>
      </c>
      <c r="I453">
        <v>100</v>
      </c>
      <c r="J453">
        <v>0</v>
      </c>
      <c r="K453">
        <v>100</v>
      </c>
    </row>
    <row r="454" spans="1:11" x14ac:dyDescent="0.3">
      <c r="A454" s="133" t="s">
        <v>540</v>
      </c>
      <c r="B454" s="134" t="s">
        <v>550</v>
      </c>
      <c r="D454" t="s">
        <v>535</v>
      </c>
      <c r="E454">
        <v>15362</v>
      </c>
      <c r="H454">
        <v>5.75</v>
      </c>
      <c r="I454">
        <v>100</v>
      </c>
      <c r="J454">
        <v>0</v>
      </c>
      <c r="K454">
        <v>98.52</v>
      </c>
    </row>
    <row r="455" spans="1:11" x14ac:dyDescent="0.3">
      <c r="A455" s="133" t="s">
        <v>541</v>
      </c>
      <c r="B455" s="134" t="s">
        <v>550</v>
      </c>
      <c r="D455" t="s">
        <v>260</v>
      </c>
      <c r="E455">
        <v>1609</v>
      </c>
      <c r="H455">
        <v>14.71</v>
      </c>
      <c r="I455">
        <v>34.61</v>
      </c>
      <c r="J455">
        <v>65.39</v>
      </c>
      <c r="K455">
        <v>21.84</v>
      </c>
    </row>
    <row r="456" spans="1:11" x14ac:dyDescent="0.3">
      <c r="A456" s="133" t="s">
        <v>541</v>
      </c>
      <c r="B456" s="134" t="s">
        <v>550</v>
      </c>
      <c r="D456" t="s">
        <v>261</v>
      </c>
      <c r="E456">
        <v>1619</v>
      </c>
      <c r="H456">
        <v>15.99</v>
      </c>
      <c r="I456">
        <v>31.37</v>
      </c>
      <c r="J456">
        <v>68.63</v>
      </c>
      <c r="K456">
        <v>32.89</v>
      </c>
    </row>
    <row r="457" spans="1:11" x14ac:dyDescent="0.3">
      <c r="A457" s="133" t="s">
        <v>541</v>
      </c>
      <c r="B457" s="134" t="s">
        <v>550</v>
      </c>
      <c r="D457" t="s">
        <v>262</v>
      </c>
      <c r="E457">
        <v>1638</v>
      </c>
      <c r="H457">
        <v>20.73</v>
      </c>
      <c r="I457">
        <v>37.659999999999997</v>
      </c>
      <c r="J457">
        <v>62.34</v>
      </c>
      <c r="K457">
        <v>41.04</v>
      </c>
    </row>
    <row r="458" spans="1:11" x14ac:dyDescent="0.3">
      <c r="A458" s="133" t="s">
        <v>541</v>
      </c>
      <c r="B458" s="134" t="s">
        <v>550</v>
      </c>
      <c r="D458" t="s">
        <v>263</v>
      </c>
      <c r="E458">
        <v>1645</v>
      </c>
      <c r="H458">
        <v>20.95</v>
      </c>
      <c r="I458">
        <v>40.24</v>
      </c>
      <c r="J458">
        <v>59.76</v>
      </c>
      <c r="K458">
        <v>46.39</v>
      </c>
    </row>
    <row r="459" spans="1:11" x14ac:dyDescent="0.3">
      <c r="A459" s="133" t="s">
        <v>541</v>
      </c>
      <c r="B459" s="134" t="s">
        <v>550</v>
      </c>
      <c r="D459" t="s">
        <v>264</v>
      </c>
      <c r="E459">
        <v>1651</v>
      </c>
      <c r="H459">
        <v>21.24</v>
      </c>
      <c r="I459">
        <v>43.76</v>
      </c>
      <c r="J459">
        <v>56.24</v>
      </c>
      <c r="K459">
        <v>53.52</v>
      </c>
    </row>
    <row r="460" spans="1:11" x14ac:dyDescent="0.3">
      <c r="A460" s="133" t="s">
        <v>541</v>
      </c>
      <c r="B460" s="134" t="s">
        <v>550</v>
      </c>
      <c r="D460" t="s">
        <v>265</v>
      </c>
      <c r="E460">
        <v>1652</v>
      </c>
      <c r="H460">
        <v>21.39</v>
      </c>
      <c r="I460">
        <v>46.06</v>
      </c>
      <c r="J460">
        <v>53.94</v>
      </c>
      <c r="K460">
        <v>56.12</v>
      </c>
    </row>
    <row r="461" spans="1:11" x14ac:dyDescent="0.3">
      <c r="A461" s="133" t="s">
        <v>541</v>
      </c>
      <c r="B461" s="134" t="s">
        <v>550</v>
      </c>
      <c r="D461" t="s">
        <v>266</v>
      </c>
      <c r="E461">
        <v>1653</v>
      </c>
      <c r="H461">
        <v>21.43</v>
      </c>
      <c r="I461">
        <v>44.37</v>
      </c>
      <c r="J461">
        <v>55.63</v>
      </c>
      <c r="K461">
        <v>56.52</v>
      </c>
    </row>
    <row r="462" spans="1:11" x14ac:dyDescent="0.3">
      <c r="A462" s="133" t="s">
        <v>541</v>
      </c>
      <c r="B462" s="134" t="s">
        <v>550</v>
      </c>
      <c r="D462" t="s">
        <v>267</v>
      </c>
      <c r="E462">
        <v>1666</v>
      </c>
      <c r="H462">
        <v>21.52</v>
      </c>
      <c r="I462">
        <v>46.07</v>
      </c>
      <c r="J462">
        <v>53.93</v>
      </c>
      <c r="K462">
        <v>57.75</v>
      </c>
    </row>
    <row r="463" spans="1:11" x14ac:dyDescent="0.3">
      <c r="A463" s="133" t="s">
        <v>541</v>
      </c>
      <c r="B463" s="134" t="s">
        <v>550</v>
      </c>
      <c r="D463" t="s">
        <v>270</v>
      </c>
      <c r="E463">
        <v>2009</v>
      </c>
      <c r="H463">
        <v>21.56</v>
      </c>
      <c r="I463">
        <v>39.96</v>
      </c>
      <c r="J463">
        <v>60.04</v>
      </c>
      <c r="K463">
        <v>49.41</v>
      </c>
    </row>
    <row r="464" spans="1:11" x14ac:dyDescent="0.3">
      <c r="A464" s="133" t="s">
        <v>541</v>
      </c>
      <c r="B464" s="134" t="s">
        <v>550</v>
      </c>
      <c r="D464" t="s">
        <v>271</v>
      </c>
      <c r="E464">
        <v>2012</v>
      </c>
      <c r="H464">
        <v>15.73</v>
      </c>
      <c r="I464">
        <v>32.43</v>
      </c>
      <c r="J464">
        <v>67.569999999999993</v>
      </c>
      <c r="K464">
        <v>23.5</v>
      </c>
    </row>
    <row r="465" spans="1:11" x14ac:dyDescent="0.3">
      <c r="A465" s="133" t="s">
        <v>541</v>
      </c>
      <c r="B465" s="134" t="s">
        <v>550</v>
      </c>
      <c r="D465" t="s">
        <v>272</v>
      </c>
      <c r="E465">
        <v>2013</v>
      </c>
      <c r="H465">
        <v>15.84</v>
      </c>
      <c r="I465">
        <v>27.4</v>
      </c>
      <c r="J465">
        <v>72.599999999999994</v>
      </c>
      <c r="K465">
        <v>27.6</v>
      </c>
    </row>
    <row r="466" spans="1:11" x14ac:dyDescent="0.3">
      <c r="A466" s="133" t="s">
        <v>541</v>
      </c>
      <c r="B466" s="134" t="s">
        <v>550</v>
      </c>
      <c r="D466" t="s">
        <v>273</v>
      </c>
      <c r="E466">
        <v>2014</v>
      </c>
      <c r="H466">
        <v>20.86</v>
      </c>
      <c r="I466">
        <v>34.57</v>
      </c>
      <c r="J466">
        <v>65.430000000000007</v>
      </c>
      <c r="K466">
        <v>38.42</v>
      </c>
    </row>
    <row r="467" spans="1:11" x14ac:dyDescent="0.3">
      <c r="A467" s="133" t="s">
        <v>541</v>
      </c>
      <c r="B467" s="134" t="s">
        <v>550</v>
      </c>
      <c r="D467" t="s">
        <v>274</v>
      </c>
      <c r="E467">
        <v>2015</v>
      </c>
      <c r="H467">
        <v>20.91</v>
      </c>
      <c r="I467">
        <v>38.54</v>
      </c>
      <c r="J467">
        <v>61.46</v>
      </c>
      <c r="K467">
        <v>46.96</v>
      </c>
    </row>
    <row r="468" spans="1:11" x14ac:dyDescent="0.3">
      <c r="A468" s="133" t="s">
        <v>541</v>
      </c>
      <c r="B468" s="134" t="s">
        <v>550</v>
      </c>
      <c r="D468" t="s">
        <v>275</v>
      </c>
      <c r="E468">
        <v>2016</v>
      </c>
      <c r="H468">
        <v>21.13</v>
      </c>
      <c r="I468">
        <v>41.02</v>
      </c>
      <c r="J468">
        <v>58.98</v>
      </c>
      <c r="K468">
        <v>50.47</v>
      </c>
    </row>
    <row r="469" spans="1:11" x14ac:dyDescent="0.3">
      <c r="A469" s="133" t="s">
        <v>541</v>
      </c>
      <c r="B469" s="134" t="s">
        <v>550</v>
      </c>
      <c r="D469" t="s">
        <v>276</v>
      </c>
      <c r="E469">
        <v>2063</v>
      </c>
      <c r="H469">
        <v>25.24</v>
      </c>
      <c r="I469">
        <v>44.17</v>
      </c>
      <c r="J469">
        <v>55.83</v>
      </c>
      <c r="K469">
        <v>71.78</v>
      </c>
    </row>
    <row r="470" spans="1:11" x14ac:dyDescent="0.3">
      <c r="A470" s="133" t="s">
        <v>541</v>
      </c>
      <c r="B470" s="134" t="s">
        <v>550</v>
      </c>
      <c r="D470" t="s">
        <v>304</v>
      </c>
      <c r="E470">
        <v>2182</v>
      </c>
      <c r="H470">
        <v>20.440000000000001</v>
      </c>
      <c r="I470">
        <v>31.87</v>
      </c>
      <c r="J470">
        <v>68.13</v>
      </c>
      <c r="K470">
        <v>46.37</v>
      </c>
    </row>
    <row r="471" spans="1:11" x14ac:dyDescent="0.3">
      <c r="A471" s="133" t="s">
        <v>541</v>
      </c>
      <c r="B471" s="134" t="s">
        <v>550</v>
      </c>
      <c r="D471" t="s">
        <v>305</v>
      </c>
      <c r="E471">
        <v>2183</v>
      </c>
      <c r="H471">
        <v>21.44</v>
      </c>
      <c r="I471">
        <v>41.39</v>
      </c>
      <c r="J471">
        <v>58.61</v>
      </c>
      <c r="K471">
        <v>52.52</v>
      </c>
    </row>
    <row r="472" spans="1:11" x14ac:dyDescent="0.3">
      <c r="A472" s="133" t="s">
        <v>541</v>
      </c>
      <c r="B472" s="134" t="s">
        <v>550</v>
      </c>
      <c r="D472" t="s">
        <v>306</v>
      </c>
      <c r="E472">
        <v>2184</v>
      </c>
      <c r="H472">
        <v>21.37</v>
      </c>
      <c r="I472">
        <v>42.22</v>
      </c>
      <c r="J472">
        <v>57.78</v>
      </c>
      <c r="K472">
        <v>56.34</v>
      </c>
    </row>
    <row r="473" spans="1:11" x14ac:dyDescent="0.3">
      <c r="A473" s="133" t="s">
        <v>541</v>
      </c>
      <c r="B473" s="134" t="s">
        <v>550</v>
      </c>
      <c r="D473" t="s">
        <v>319</v>
      </c>
      <c r="E473">
        <v>2212</v>
      </c>
      <c r="H473">
        <v>0</v>
      </c>
      <c r="I473">
        <v>0</v>
      </c>
      <c r="J473">
        <v>100</v>
      </c>
      <c r="K473">
        <v>0</v>
      </c>
    </row>
    <row r="474" spans="1:11" x14ac:dyDescent="0.3">
      <c r="A474" s="133" t="s">
        <v>541</v>
      </c>
      <c r="B474" s="134" t="s">
        <v>550</v>
      </c>
      <c r="D474" t="s">
        <v>320</v>
      </c>
      <c r="E474">
        <v>2213</v>
      </c>
      <c r="H474">
        <v>0</v>
      </c>
      <c r="I474">
        <v>0</v>
      </c>
      <c r="J474">
        <v>100</v>
      </c>
      <c r="K474">
        <v>0</v>
      </c>
    </row>
    <row r="475" spans="1:11" x14ac:dyDescent="0.3">
      <c r="A475" s="133" t="s">
        <v>541</v>
      </c>
      <c r="B475" s="134" t="s">
        <v>550</v>
      </c>
      <c r="D475" t="s">
        <v>327</v>
      </c>
      <c r="E475">
        <v>8561</v>
      </c>
      <c r="H475">
        <v>0</v>
      </c>
      <c r="I475">
        <v>0</v>
      </c>
      <c r="J475">
        <v>100</v>
      </c>
      <c r="K475">
        <v>0</v>
      </c>
    </row>
    <row r="476" spans="1:11" x14ac:dyDescent="0.3">
      <c r="A476" s="133" t="s">
        <v>541</v>
      </c>
      <c r="B476" s="134" t="s">
        <v>550</v>
      </c>
      <c r="D476" t="s">
        <v>338</v>
      </c>
      <c r="E476">
        <v>8812</v>
      </c>
      <c r="H476">
        <v>21.41</v>
      </c>
      <c r="I476">
        <v>44.32</v>
      </c>
      <c r="J476">
        <v>55.68</v>
      </c>
      <c r="K476">
        <v>57.69</v>
      </c>
    </row>
    <row r="477" spans="1:11" x14ac:dyDescent="0.3">
      <c r="A477" s="133" t="s">
        <v>541</v>
      </c>
      <c r="B477" s="134" t="s">
        <v>550</v>
      </c>
      <c r="D477" t="s">
        <v>387</v>
      </c>
      <c r="E477">
        <v>12154</v>
      </c>
      <c r="H477">
        <v>14.36</v>
      </c>
      <c r="I477">
        <v>23.38</v>
      </c>
      <c r="J477">
        <v>76.62</v>
      </c>
      <c r="K477">
        <v>17.62</v>
      </c>
    </row>
    <row r="478" spans="1:11" x14ac:dyDescent="0.3">
      <c r="A478" s="133" t="s">
        <v>541</v>
      </c>
      <c r="B478" s="134" t="s">
        <v>550</v>
      </c>
      <c r="D478" t="s">
        <v>388</v>
      </c>
      <c r="E478">
        <v>12155</v>
      </c>
      <c r="H478">
        <v>9.5299999999999994</v>
      </c>
      <c r="I478">
        <v>18.739999999999998</v>
      </c>
      <c r="J478">
        <v>81.260000000000005</v>
      </c>
      <c r="K478">
        <v>17.239999999999998</v>
      </c>
    </row>
    <row r="479" spans="1:11" x14ac:dyDescent="0.3">
      <c r="A479" s="133" t="s">
        <v>541</v>
      </c>
      <c r="B479" s="134" t="s">
        <v>550</v>
      </c>
      <c r="D479" t="s">
        <v>405</v>
      </c>
      <c r="E479">
        <v>13303</v>
      </c>
      <c r="H479">
        <v>21.04</v>
      </c>
      <c r="I479">
        <v>39.130000000000003</v>
      </c>
      <c r="J479">
        <v>60.87</v>
      </c>
      <c r="K479">
        <v>58.06</v>
      </c>
    </row>
    <row r="480" spans="1:11" x14ac:dyDescent="0.3">
      <c r="A480" s="133" t="s">
        <v>541</v>
      </c>
      <c r="B480" s="134" t="s">
        <v>550</v>
      </c>
      <c r="D480" t="s">
        <v>406</v>
      </c>
      <c r="E480">
        <v>13307</v>
      </c>
      <c r="H480">
        <v>20.84</v>
      </c>
      <c r="I480">
        <v>39.090000000000003</v>
      </c>
      <c r="J480">
        <v>60.91</v>
      </c>
      <c r="K480">
        <v>58.88</v>
      </c>
    </row>
    <row r="481" spans="1:11" x14ac:dyDescent="0.3">
      <c r="A481" s="133" t="s">
        <v>541</v>
      </c>
      <c r="B481" s="134" t="s">
        <v>550</v>
      </c>
      <c r="D481" t="s">
        <v>409</v>
      </c>
      <c r="E481">
        <v>13349</v>
      </c>
      <c r="H481">
        <v>19.07</v>
      </c>
      <c r="I481">
        <v>21.92</v>
      </c>
      <c r="J481">
        <v>78.08</v>
      </c>
      <c r="K481">
        <v>19.829999999999998</v>
      </c>
    </row>
    <row r="482" spans="1:11" x14ac:dyDescent="0.3">
      <c r="A482" s="133" t="s">
        <v>541</v>
      </c>
      <c r="B482" s="134" t="s">
        <v>550</v>
      </c>
      <c r="D482" t="s">
        <v>410</v>
      </c>
      <c r="E482">
        <v>13350</v>
      </c>
      <c r="H482">
        <v>51.9</v>
      </c>
      <c r="I482">
        <v>72.790000000000006</v>
      </c>
      <c r="J482">
        <v>27.209999999999994</v>
      </c>
      <c r="K482">
        <v>72.78</v>
      </c>
    </row>
    <row r="483" spans="1:11" x14ac:dyDescent="0.3">
      <c r="A483" s="133" t="s">
        <v>541</v>
      </c>
      <c r="B483" s="134" t="s">
        <v>550</v>
      </c>
      <c r="D483" t="s">
        <v>411</v>
      </c>
      <c r="E483">
        <v>13351</v>
      </c>
      <c r="H483">
        <v>19.61</v>
      </c>
      <c r="I483">
        <v>23.05</v>
      </c>
      <c r="J483">
        <v>76.95</v>
      </c>
      <c r="K483">
        <v>20.05</v>
      </c>
    </row>
    <row r="484" spans="1:11" x14ac:dyDescent="0.3">
      <c r="A484" s="133" t="s">
        <v>541</v>
      </c>
      <c r="B484" s="134" t="s">
        <v>550</v>
      </c>
      <c r="D484" t="s">
        <v>412</v>
      </c>
      <c r="E484">
        <v>13352</v>
      </c>
      <c r="H484">
        <v>70.77</v>
      </c>
      <c r="I484">
        <v>99.26</v>
      </c>
      <c r="J484">
        <v>0.73999999999999488</v>
      </c>
      <c r="K484">
        <v>99.24</v>
      </c>
    </row>
    <row r="485" spans="1:11" x14ac:dyDescent="0.3">
      <c r="A485" s="133" t="s">
        <v>541</v>
      </c>
      <c r="B485" s="134" t="s">
        <v>550</v>
      </c>
      <c r="D485" t="s">
        <v>423</v>
      </c>
      <c r="E485">
        <v>13875</v>
      </c>
      <c r="H485">
        <v>95.62</v>
      </c>
      <c r="I485">
        <v>101.66</v>
      </c>
      <c r="J485">
        <v>-1.6599999999999966</v>
      </c>
      <c r="K485">
        <v>98.51</v>
      </c>
    </row>
    <row r="486" spans="1:11" x14ac:dyDescent="0.3">
      <c r="A486" s="133" t="s">
        <v>541</v>
      </c>
      <c r="B486" s="134" t="s">
        <v>550</v>
      </c>
      <c r="D486" t="s">
        <v>424</v>
      </c>
      <c r="E486">
        <v>13887</v>
      </c>
      <c r="H486">
        <v>70.28</v>
      </c>
      <c r="I486">
        <v>74.72</v>
      </c>
      <c r="J486">
        <v>25.28</v>
      </c>
      <c r="K486">
        <v>72.400000000000006</v>
      </c>
    </row>
    <row r="487" spans="1:11" x14ac:dyDescent="0.3">
      <c r="A487" s="133" t="s">
        <v>541</v>
      </c>
      <c r="B487" s="134" t="s">
        <v>550</v>
      </c>
      <c r="D487" t="s">
        <v>474</v>
      </c>
      <c r="E487">
        <v>14277</v>
      </c>
      <c r="H487">
        <v>57.51</v>
      </c>
      <c r="I487">
        <v>57.51</v>
      </c>
      <c r="J487">
        <v>42.49</v>
      </c>
      <c r="K487">
        <v>55.95</v>
      </c>
    </row>
    <row r="488" spans="1:11" x14ac:dyDescent="0.3">
      <c r="A488" s="133" t="s">
        <v>541</v>
      </c>
      <c r="B488" s="134" t="s">
        <v>550</v>
      </c>
      <c r="D488" t="s">
        <v>475</v>
      </c>
      <c r="E488">
        <v>14278</v>
      </c>
      <c r="H488">
        <v>24.57</v>
      </c>
      <c r="I488">
        <v>34.520000000000003</v>
      </c>
      <c r="J488">
        <v>65.47999999999999</v>
      </c>
      <c r="K488">
        <v>48.09</v>
      </c>
    </row>
    <row r="489" spans="1:11" x14ac:dyDescent="0.3">
      <c r="A489" s="133" t="s">
        <v>541</v>
      </c>
      <c r="B489" s="134" t="s">
        <v>550</v>
      </c>
      <c r="D489" t="s">
        <v>484</v>
      </c>
      <c r="E489">
        <v>14308</v>
      </c>
      <c r="H489">
        <v>67.91</v>
      </c>
      <c r="I489">
        <v>67.91</v>
      </c>
      <c r="J489">
        <v>32.090000000000003</v>
      </c>
      <c r="K489">
        <v>64.34</v>
      </c>
    </row>
    <row r="490" spans="1:11" x14ac:dyDescent="0.3">
      <c r="A490" s="133" t="s">
        <v>541</v>
      </c>
      <c r="B490" s="134" t="s">
        <v>550</v>
      </c>
      <c r="D490" t="s">
        <v>485</v>
      </c>
      <c r="E490">
        <v>14309</v>
      </c>
      <c r="H490">
        <v>27.11</v>
      </c>
      <c r="I490">
        <v>36.22</v>
      </c>
      <c r="J490">
        <v>63.78</v>
      </c>
      <c r="K490">
        <v>48.23</v>
      </c>
    </row>
    <row r="491" spans="1:11" x14ac:dyDescent="0.3">
      <c r="A491" s="133" t="s">
        <v>541</v>
      </c>
      <c r="B491" s="134" t="s">
        <v>550</v>
      </c>
      <c r="D491" t="s">
        <v>494</v>
      </c>
      <c r="E491">
        <v>14348</v>
      </c>
      <c r="H491">
        <v>70.760000000000005</v>
      </c>
      <c r="I491">
        <v>70.760000000000005</v>
      </c>
      <c r="J491">
        <v>29.239999999999995</v>
      </c>
      <c r="K491">
        <v>70.569999999999993</v>
      </c>
    </row>
    <row r="492" spans="1:11" x14ac:dyDescent="0.3">
      <c r="A492" s="133" t="s">
        <v>541</v>
      </c>
      <c r="B492" s="134" t="s">
        <v>550</v>
      </c>
      <c r="D492" t="s">
        <v>495</v>
      </c>
      <c r="E492">
        <v>14349</v>
      </c>
      <c r="H492">
        <v>0</v>
      </c>
      <c r="I492">
        <v>0</v>
      </c>
      <c r="J492">
        <v>100</v>
      </c>
      <c r="K492">
        <v>0</v>
      </c>
    </row>
    <row r="493" spans="1:11" x14ac:dyDescent="0.3">
      <c r="A493" s="133" t="s">
        <v>541</v>
      </c>
      <c r="B493" s="134" t="s">
        <v>550</v>
      </c>
      <c r="D493" t="s">
        <v>496</v>
      </c>
      <c r="E493">
        <v>14677</v>
      </c>
      <c r="H493">
        <v>25.11</v>
      </c>
      <c r="I493">
        <v>60.12</v>
      </c>
      <c r="J493">
        <v>39.880000000000003</v>
      </c>
      <c r="K493">
        <v>93.19</v>
      </c>
    </row>
    <row r="494" spans="1:11" x14ac:dyDescent="0.3">
      <c r="A494" s="133" t="s">
        <v>541</v>
      </c>
      <c r="B494" s="134" t="s">
        <v>550</v>
      </c>
      <c r="D494" t="s">
        <v>531</v>
      </c>
      <c r="E494">
        <v>15342</v>
      </c>
      <c r="H494">
        <v>4.18</v>
      </c>
      <c r="I494">
        <v>3.88</v>
      </c>
      <c r="J494">
        <v>96.12</v>
      </c>
      <c r="K494">
        <v>0</v>
      </c>
    </row>
  </sheetData>
  <autoFilter ref="A1:N256" xr:uid="{BDE63C47-5B18-44CE-8E87-44F4CFD1DA30}"/>
  <mergeCells count="180">
    <mergeCell ref="F5:G5"/>
    <mergeCell ref="F13:G13"/>
    <mergeCell ref="N17:N19"/>
    <mergeCell ref="F20:G20"/>
    <mergeCell ref="F21:G21"/>
    <mergeCell ref="F22:G22"/>
    <mergeCell ref="F23:G23"/>
    <mergeCell ref="F25:G25"/>
    <mergeCell ref="H17:H19"/>
    <mergeCell ref="I17:I19"/>
    <mergeCell ref="J17:J19"/>
    <mergeCell ref="K17:K19"/>
    <mergeCell ref="L17:L19"/>
    <mergeCell ref="M17:M19"/>
    <mergeCell ref="F17:F19"/>
    <mergeCell ref="G17:G19"/>
    <mergeCell ref="N26:N27"/>
    <mergeCell ref="F28:G28"/>
    <mergeCell ref="F29:G29"/>
    <mergeCell ref="F30:G30"/>
    <mergeCell ref="F31:G31"/>
    <mergeCell ref="F32:G32"/>
    <mergeCell ref="H26:H27"/>
    <mergeCell ref="I26:I27"/>
    <mergeCell ref="J26:J27"/>
    <mergeCell ref="K26:K27"/>
    <mergeCell ref="L26:L27"/>
    <mergeCell ref="M26:M27"/>
    <mergeCell ref="J38:J39"/>
    <mergeCell ref="K38:K39"/>
    <mergeCell ref="L38:L39"/>
    <mergeCell ref="M38:M39"/>
    <mergeCell ref="N38:N39"/>
    <mergeCell ref="F42:G42"/>
    <mergeCell ref="F36:G36"/>
    <mergeCell ref="F37:G37"/>
    <mergeCell ref="D38:D39"/>
    <mergeCell ref="H38:H39"/>
    <mergeCell ref="I38:I39"/>
    <mergeCell ref="F43:G43"/>
    <mergeCell ref="F44:G44"/>
    <mergeCell ref="F45:G45"/>
    <mergeCell ref="F46:G46"/>
    <mergeCell ref="D26:D27"/>
    <mergeCell ref="F33:G33"/>
    <mergeCell ref="F35:G35"/>
    <mergeCell ref="I50:I51"/>
    <mergeCell ref="J50:J51"/>
    <mergeCell ref="K50:K51"/>
    <mergeCell ref="L50:L51"/>
    <mergeCell ref="M50:M51"/>
    <mergeCell ref="N50:N51"/>
    <mergeCell ref="F47:G47"/>
    <mergeCell ref="F48:G48"/>
    <mergeCell ref="F49:G49"/>
    <mergeCell ref="H50:H51"/>
    <mergeCell ref="F57:G57"/>
    <mergeCell ref="F58:G58"/>
    <mergeCell ref="F59:G59"/>
    <mergeCell ref="F60:G60"/>
    <mergeCell ref="F61:G61"/>
    <mergeCell ref="D50:D51"/>
    <mergeCell ref="F53:G53"/>
    <mergeCell ref="F54:G54"/>
    <mergeCell ref="F55:G55"/>
    <mergeCell ref="F56:G56"/>
    <mergeCell ref="D14:D15"/>
    <mergeCell ref="D17:D19"/>
    <mergeCell ref="F91:G91"/>
    <mergeCell ref="F92:G92"/>
    <mergeCell ref="F93:G93"/>
    <mergeCell ref="F94:G94"/>
    <mergeCell ref="F95:G95"/>
    <mergeCell ref="F96:G96"/>
    <mergeCell ref="F81:G81"/>
    <mergeCell ref="F82:G82"/>
    <mergeCell ref="F83:G83"/>
    <mergeCell ref="F84:G84"/>
    <mergeCell ref="F85:G85"/>
    <mergeCell ref="F86:G86"/>
    <mergeCell ref="F90:G90"/>
    <mergeCell ref="F99:G99"/>
    <mergeCell ref="F100:G100"/>
    <mergeCell ref="F101:G101"/>
    <mergeCell ref="F102:G102"/>
    <mergeCell ref="F103:G103"/>
    <mergeCell ref="F104:G104"/>
    <mergeCell ref="F105:G105"/>
    <mergeCell ref="F106:G106"/>
    <mergeCell ref="N117:N118"/>
    <mergeCell ref="F124:G124"/>
    <mergeCell ref="F125:G125"/>
    <mergeCell ref="F130:G130"/>
    <mergeCell ref="F133:G133"/>
    <mergeCell ref="F134:G134"/>
    <mergeCell ref="H117:H118"/>
    <mergeCell ref="I117:I118"/>
    <mergeCell ref="J117:J118"/>
    <mergeCell ref="K117:K118"/>
    <mergeCell ref="L117:L118"/>
    <mergeCell ref="M117:M118"/>
    <mergeCell ref="F110:G110"/>
    <mergeCell ref="F111:G111"/>
    <mergeCell ref="F114:G114"/>
    <mergeCell ref="F157:G157"/>
    <mergeCell ref="F158:G158"/>
    <mergeCell ref="F159:G159"/>
    <mergeCell ref="F166:G166"/>
    <mergeCell ref="F141:G141"/>
    <mergeCell ref="F142:G142"/>
    <mergeCell ref="F143:G143"/>
    <mergeCell ref="F145:G145"/>
    <mergeCell ref="F149:G149"/>
    <mergeCell ref="F150:G150"/>
    <mergeCell ref="F151:G151"/>
    <mergeCell ref="L169:L170"/>
    <mergeCell ref="M169:M170"/>
    <mergeCell ref="N169:N170"/>
    <mergeCell ref="H171:H173"/>
    <mergeCell ref="I171:I173"/>
    <mergeCell ref="J171:J173"/>
    <mergeCell ref="K171:K173"/>
    <mergeCell ref="L171:L173"/>
    <mergeCell ref="M171:M173"/>
    <mergeCell ref="N171:N173"/>
    <mergeCell ref="H169:H170"/>
    <mergeCell ref="I169:I170"/>
    <mergeCell ref="J169:J170"/>
    <mergeCell ref="K169:K170"/>
    <mergeCell ref="N184:N185"/>
    <mergeCell ref="F186:G186"/>
    <mergeCell ref="F187:G187"/>
    <mergeCell ref="H190:H191"/>
    <mergeCell ref="I190:I191"/>
    <mergeCell ref="J190:J191"/>
    <mergeCell ref="K190:K191"/>
    <mergeCell ref="L190:L191"/>
    <mergeCell ref="M190:M191"/>
    <mergeCell ref="H184:H185"/>
    <mergeCell ref="I184:I185"/>
    <mergeCell ref="J184:J185"/>
    <mergeCell ref="K184:K185"/>
    <mergeCell ref="L184:L185"/>
    <mergeCell ref="M184:M185"/>
    <mergeCell ref="N190:N191"/>
    <mergeCell ref="H193:H194"/>
    <mergeCell ref="I193:I194"/>
    <mergeCell ref="J193:J194"/>
    <mergeCell ref="K193:K194"/>
    <mergeCell ref="L193:L194"/>
    <mergeCell ref="M193:M194"/>
    <mergeCell ref="N193:N194"/>
    <mergeCell ref="F175:G175"/>
    <mergeCell ref="F177:G177"/>
    <mergeCell ref="L198:L199"/>
    <mergeCell ref="M198:M199"/>
    <mergeCell ref="N198:N199"/>
    <mergeCell ref="F200:G200"/>
    <mergeCell ref="F202:G202"/>
    <mergeCell ref="F196:G196"/>
    <mergeCell ref="F198:G198"/>
    <mergeCell ref="H198:H199"/>
    <mergeCell ref="I198:I199"/>
    <mergeCell ref="J198:J199"/>
    <mergeCell ref="K198:K199"/>
    <mergeCell ref="N208:N209"/>
    <mergeCell ref="M203:M204"/>
    <mergeCell ref="N203:N204"/>
    <mergeCell ref="F207:G207"/>
    <mergeCell ref="H208:H209"/>
    <mergeCell ref="I208:I209"/>
    <mergeCell ref="J208:J209"/>
    <mergeCell ref="K208:K209"/>
    <mergeCell ref="L208:L209"/>
    <mergeCell ref="M208:M209"/>
    <mergeCell ref="H203:H204"/>
    <mergeCell ref="I203:I204"/>
    <mergeCell ref="J203:J204"/>
    <mergeCell ref="K203:K204"/>
    <mergeCell ref="L203:L20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CD7BF-483D-4D6D-8EDC-5F04BC8B1398}">
  <dimension ref="B1:S283"/>
  <sheetViews>
    <sheetView topLeftCell="F1" workbookViewId="0">
      <selection activeCell="S283" sqref="I1:S283"/>
    </sheetView>
  </sheetViews>
  <sheetFormatPr defaultRowHeight="14.4" x14ac:dyDescent="0.3"/>
  <cols>
    <col min="2" max="2" width="9.33203125" bestFit="1" customWidth="1"/>
    <col min="3" max="3" width="30.21875" bestFit="1" customWidth="1"/>
    <col min="4" max="4" width="50.6640625" bestFit="1" customWidth="1"/>
    <col min="11" max="11" width="18.77734375" customWidth="1"/>
  </cols>
  <sheetData>
    <row r="1" spans="2:19" x14ac:dyDescent="0.3">
      <c r="B1" t="s">
        <v>219</v>
      </c>
      <c r="C1" t="s">
        <v>220</v>
      </c>
      <c r="D1" t="s">
        <v>221</v>
      </c>
      <c r="E1" s="4" t="s">
        <v>7</v>
      </c>
      <c r="F1" s="4" t="s">
        <v>8</v>
      </c>
      <c r="G1" s="4" t="s">
        <v>9</v>
      </c>
      <c r="H1" s="4" t="s">
        <v>10</v>
      </c>
      <c r="I1" s="1" t="s">
        <v>0</v>
      </c>
      <c r="J1" s="1" t="s">
        <v>1</v>
      </c>
      <c r="K1" s="2" t="s">
        <v>2</v>
      </c>
      <c r="L1" s="1" t="s">
        <v>3</v>
      </c>
      <c r="M1" s="1" t="s">
        <v>4</v>
      </c>
      <c r="N1" s="1" t="s">
        <v>5</v>
      </c>
      <c r="O1" s="3" t="s">
        <v>6</v>
      </c>
      <c r="P1" s="4" t="s">
        <v>7</v>
      </c>
      <c r="Q1" s="4" t="s">
        <v>8</v>
      </c>
      <c r="R1" s="4" t="s">
        <v>9</v>
      </c>
      <c r="S1" s="4" t="s">
        <v>10</v>
      </c>
    </row>
    <row r="2" spans="2:19" x14ac:dyDescent="0.3">
      <c r="B2">
        <v>1589</v>
      </c>
      <c r="C2" s="133" t="s">
        <v>540</v>
      </c>
      <c r="D2" s="133" t="s">
        <v>259</v>
      </c>
      <c r="E2">
        <v>4.26</v>
      </c>
      <c r="F2">
        <v>72.17</v>
      </c>
      <c r="G2">
        <v>27.83</v>
      </c>
      <c r="H2">
        <v>69.5</v>
      </c>
      <c r="I2" s="133" t="str">
        <f>lirot_pensia_exposure4[[#This Row],[company_name]]</f>
        <v xml:space="preserve">מיטב גמל ופנסיה </v>
      </c>
      <c r="J2" s="133" t="s">
        <v>550</v>
      </c>
      <c r="K2" t="s">
        <v>549</v>
      </c>
      <c r="L2" t="str">
        <f>lirot_pensia_exposure4[[#This Row],[Column2]]</f>
        <v xml:space="preserve"> מיטב פנסיה מקיפה עוקב מדדי מניות</v>
      </c>
      <c r="M2">
        <f>lirot_pensia_exposure4[[#This Row],[fund_id]]</f>
        <v>1589</v>
      </c>
      <c r="P2">
        <f>lirot_pensia_exposure4[[#This Row],[חשיפה למטח]]</f>
        <v>4.26</v>
      </c>
      <c r="Q2">
        <f>lirot_pensia_exposure4[[#This Row],[חשיפה לחול]]</f>
        <v>72.17</v>
      </c>
      <c r="R2">
        <f>lirot_pensia_exposure4[[#This Row],[חשיפה לישראל]]</f>
        <v>27.83</v>
      </c>
      <c r="S2">
        <f>lirot_pensia_exposure4[[#This Row],[חשיפה מנייתית]]</f>
        <v>69.5</v>
      </c>
    </row>
    <row r="3" spans="2:19" x14ac:dyDescent="0.3">
      <c r="B3">
        <v>1609</v>
      </c>
      <c r="C3" s="133" t="s">
        <v>541</v>
      </c>
      <c r="D3" s="133" t="s">
        <v>260</v>
      </c>
      <c r="E3">
        <v>14.71</v>
      </c>
      <c r="F3">
        <v>34.61</v>
      </c>
      <c r="G3">
        <v>65.39</v>
      </c>
      <c r="H3">
        <v>21.84</v>
      </c>
      <c r="I3" s="133" t="str">
        <f>lirot_pensia_exposure4[[#This Row],[company_name]]</f>
        <v xml:space="preserve">מנורה מבטחים פנסיה וגמל </v>
      </c>
      <c r="J3" s="133" t="s">
        <v>550</v>
      </c>
      <c r="L3" t="str">
        <f>lirot_pensia_exposure4[[#This Row],[Column2]]</f>
        <v xml:space="preserve"> מנורה מבטחים משלימה - יעד לפרישה 2025</v>
      </c>
      <c r="M3">
        <f>lirot_pensia_exposure4[[#This Row],[fund_id]]</f>
        <v>1609</v>
      </c>
      <c r="P3">
        <f>lirot_pensia_exposure4[[#This Row],[חשיפה למטח]]</f>
        <v>14.71</v>
      </c>
      <c r="Q3">
        <f>lirot_pensia_exposure4[[#This Row],[חשיפה לחול]]</f>
        <v>34.61</v>
      </c>
      <c r="R3">
        <f>lirot_pensia_exposure4[[#This Row],[חשיפה לישראל]]</f>
        <v>65.39</v>
      </c>
      <c r="S3">
        <f>lirot_pensia_exposure4[[#This Row],[חשיפה מנייתית]]</f>
        <v>21.84</v>
      </c>
    </row>
    <row r="4" spans="2:19" x14ac:dyDescent="0.3">
      <c r="B4">
        <v>1619</v>
      </c>
      <c r="C4" s="133" t="s">
        <v>541</v>
      </c>
      <c r="D4" s="133" t="s">
        <v>261</v>
      </c>
      <c r="E4">
        <v>15.99</v>
      </c>
      <c r="F4">
        <v>31.37</v>
      </c>
      <c r="G4">
        <v>68.63</v>
      </c>
      <c r="H4">
        <v>32.89</v>
      </c>
      <c r="I4" s="133" t="str">
        <f>lirot_pensia_exposure4[[#This Row],[company_name]]</f>
        <v xml:space="preserve">מנורה מבטחים פנסיה וגמל </v>
      </c>
      <c r="J4" s="133" t="s">
        <v>550</v>
      </c>
      <c r="L4" t="str">
        <f>lirot_pensia_exposure4[[#This Row],[Column2]]</f>
        <v xml:space="preserve"> מנורה מבטחים משלימה - יעד לפרישה 2030</v>
      </c>
      <c r="M4">
        <f>lirot_pensia_exposure4[[#This Row],[fund_id]]</f>
        <v>1619</v>
      </c>
      <c r="P4">
        <f>lirot_pensia_exposure4[[#This Row],[חשיפה למטח]]</f>
        <v>15.99</v>
      </c>
      <c r="Q4">
        <f>lirot_pensia_exposure4[[#This Row],[חשיפה לחול]]</f>
        <v>31.37</v>
      </c>
      <c r="R4">
        <f>lirot_pensia_exposure4[[#This Row],[חשיפה לישראל]]</f>
        <v>68.63</v>
      </c>
      <c r="S4">
        <f>lirot_pensia_exposure4[[#This Row],[חשיפה מנייתית]]</f>
        <v>32.89</v>
      </c>
    </row>
    <row r="5" spans="2:19" x14ac:dyDescent="0.3">
      <c r="B5">
        <v>1638</v>
      </c>
      <c r="C5" s="133" t="s">
        <v>541</v>
      </c>
      <c r="D5" s="133" t="s">
        <v>262</v>
      </c>
      <c r="E5">
        <v>20.73</v>
      </c>
      <c r="F5">
        <v>37.659999999999997</v>
      </c>
      <c r="G5">
        <v>62.34</v>
      </c>
      <c r="H5">
        <v>41.04</v>
      </c>
      <c r="I5" s="133" t="str">
        <f>lirot_pensia_exposure4[[#This Row],[company_name]]</f>
        <v xml:space="preserve">מנורה מבטחים פנסיה וגמל </v>
      </c>
      <c r="J5" s="133" t="s">
        <v>550</v>
      </c>
      <c r="L5" t="str">
        <f>lirot_pensia_exposure4[[#This Row],[Column2]]</f>
        <v xml:space="preserve"> מנורה מבטחים משלימה - יעד לפרישה 2035</v>
      </c>
      <c r="M5">
        <f>lirot_pensia_exposure4[[#This Row],[fund_id]]</f>
        <v>1638</v>
      </c>
      <c r="P5">
        <f>lirot_pensia_exposure4[[#This Row],[חשיפה למטח]]</f>
        <v>20.73</v>
      </c>
      <c r="Q5">
        <f>lirot_pensia_exposure4[[#This Row],[חשיפה לחול]]</f>
        <v>37.659999999999997</v>
      </c>
      <c r="R5">
        <f>lirot_pensia_exposure4[[#This Row],[חשיפה לישראל]]</f>
        <v>62.34</v>
      </c>
      <c r="S5">
        <f>lirot_pensia_exposure4[[#This Row],[חשיפה מנייתית]]</f>
        <v>41.04</v>
      </c>
    </row>
    <row r="6" spans="2:19" x14ac:dyDescent="0.3">
      <c r="B6">
        <v>1645</v>
      </c>
      <c r="C6" s="133" t="s">
        <v>541</v>
      </c>
      <c r="D6" s="133" t="s">
        <v>263</v>
      </c>
      <c r="E6">
        <v>20.95</v>
      </c>
      <c r="F6">
        <v>40.24</v>
      </c>
      <c r="G6">
        <v>59.76</v>
      </c>
      <c r="H6">
        <v>46.39</v>
      </c>
      <c r="I6" s="133" t="str">
        <f>lirot_pensia_exposure4[[#This Row],[company_name]]</f>
        <v xml:space="preserve">מנורה מבטחים פנסיה וגמל </v>
      </c>
      <c r="J6" s="133" t="s">
        <v>550</v>
      </c>
      <c r="L6" t="str">
        <f>lirot_pensia_exposure4[[#This Row],[Column2]]</f>
        <v xml:space="preserve"> מנורה מבטחים משלימה - יעד לפרישה 2040</v>
      </c>
      <c r="M6">
        <f>lirot_pensia_exposure4[[#This Row],[fund_id]]</f>
        <v>1645</v>
      </c>
      <c r="P6">
        <f>lirot_pensia_exposure4[[#This Row],[חשיפה למטח]]</f>
        <v>20.95</v>
      </c>
      <c r="Q6">
        <f>lirot_pensia_exposure4[[#This Row],[חשיפה לחול]]</f>
        <v>40.24</v>
      </c>
      <c r="R6">
        <f>lirot_pensia_exposure4[[#This Row],[חשיפה לישראל]]</f>
        <v>59.76</v>
      </c>
      <c r="S6">
        <f>lirot_pensia_exposure4[[#This Row],[חשיפה מנייתית]]</f>
        <v>46.39</v>
      </c>
    </row>
    <row r="7" spans="2:19" x14ac:dyDescent="0.3">
      <c r="B7">
        <v>1651</v>
      </c>
      <c r="C7" s="133" t="s">
        <v>541</v>
      </c>
      <c r="D7" s="133" t="s">
        <v>264</v>
      </c>
      <c r="E7">
        <v>21.24</v>
      </c>
      <c r="F7">
        <v>43.76</v>
      </c>
      <c r="G7">
        <v>56.24</v>
      </c>
      <c r="H7">
        <v>53.52</v>
      </c>
      <c r="I7" s="133" t="str">
        <f>lirot_pensia_exposure4[[#This Row],[company_name]]</f>
        <v xml:space="preserve">מנורה מבטחים פנסיה וגמל </v>
      </c>
      <c r="J7" s="133" t="s">
        <v>550</v>
      </c>
      <c r="L7" t="str">
        <f>lirot_pensia_exposure4[[#This Row],[Column2]]</f>
        <v xml:space="preserve"> מנורה מבטחים משלימה - יעד לפרישה 2045</v>
      </c>
      <c r="M7">
        <f>lirot_pensia_exposure4[[#This Row],[fund_id]]</f>
        <v>1651</v>
      </c>
      <c r="P7">
        <f>lirot_pensia_exposure4[[#This Row],[חשיפה למטח]]</f>
        <v>21.24</v>
      </c>
      <c r="Q7">
        <f>lirot_pensia_exposure4[[#This Row],[חשיפה לחול]]</f>
        <v>43.76</v>
      </c>
      <c r="R7">
        <f>lirot_pensia_exposure4[[#This Row],[חשיפה לישראל]]</f>
        <v>56.24</v>
      </c>
      <c r="S7">
        <f>lirot_pensia_exposure4[[#This Row],[חשיפה מנייתית]]</f>
        <v>53.52</v>
      </c>
    </row>
    <row r="8" spans="2:19" x14ac:dyDescent="0.3">
      <c r="B8">
        <v>1652</v>
      </c>
      <c r="C8" s="133" t="s">
        <v>541</v>
      </c>
      <c r="D8" s="133" t="s">
        <v>265</v>
      </c>
      <c r="E8">
        <v>21.39</v>
      </c>
      <c r="F8">
        <v>46.06</v>
      </c>
      <c r="G8">
        <v>53.94</v>
      </c>
      <c r="H8">
        <v>56.12</v>
      </c>
      <c r="I8" s="133" t="str">
        <f>lirot_pensia_exposure4[[#This Row],[company_name]]</f>
        <v xml:space="preserve">מנורה מבטחים פנסיה וגמל </v>
      </c>
      <c r="J8" s="133" t="s">
        <v>550</v>
      </c>
      <c r="L8" t="str">
        <f>lirot_pensia_exposure4[[#This Row],[Column2]]</f>
        <v xml:space="preserve"> מנורה מבטחים משלימה -יעד לפרישה 2050</v>
      </c>
      <c r="M8">
        <f>lirot_pensia_exposure4[[#This Row],[fund_id]]</f>
        <v>1652</v>
      </c>
      <c r="P8">
        <f>lirot_pensia_exposure4[[#This Row],[חשיפה למטח]]</f>
        <v>21.39</v>
      </c>
      <c r="Q8">
        <f>lirot_pensia_exposure4[[#This Row],[חשיפה לחול]]</f>
        <v>46.06</v>
      </c>
      <c r="R8">
        <f>lirot_pensia_exposure4[[#This Row],[חשיפה לישראל]]</f>
        <v>53.94</v>
      </c>
      <c r="S8">
        <f>lirot_pensia_exposure4[[#This Row],[חשיפה מנייתית]]</f>
        <v>56.12</v>
      </c>
    </row>
    <row r="9" spans="2:19" x14ac:dyDescent="0.3">
      <c r="B9">
        <v>1653</v>
      </c>
      <c r="C9" s="133" t="s">
        <v>541</v>
      </c>
      <c r="D9" s="133" t="s">
        <v>266</v>
      </c>
      <c r="E9">
        <v>21.43</v>
      </c>
      <c r="F9">
        <v>44.37</v>
      </c>
      <c r="G9">
        <v>55.63</v>
      </c>
      <c r="H9">
        <v>56.52</v>
      </c>
      <c r="I9" s="133" t="str">
        <f>lirot_pensia_exposure4[[#This Row],[company_name]]</f>
        <v xml:space="preserve">מנורה מבטחים פנסיה וגמל </v>
      </c>
      <c r="J9" s="133" t="s">
        <v>550</v>
      </c>
      <c r="L9" t="str">
        <f>lirot_pensia_exposure4[[#This Row],[Column2]]</f>
        <v xml:space="preserve"> מנורה מבטחים משלימה - יעד לפרישה 2055</v>
      </c>
      <c r="M9">
        <f>lirot_pensia_exposure4[[#This Row],[fund_id]]</f>
        <v>1653</v>
      </c>
      <c r="P9">
        <f>lirot_pensia_exposure4[[#This Row],[חשיפה למטח]]</f>
        <v>21.43</v>
      </c>
      <c r="Q9">
        <f>lirot_pensia_exposure4[[#This Row],[חשיפה לחול]]</f>
        <v>44.37</v>
      </c>
      <c r="R9">
        <f>lirot_pensia_exposure4[[#This Row],[חשיפה לישראל]]</f>
        <v>55.63</v>
      </c>
      <c r="S9">
        <f>lirot_pensia_exposure4[[#This Row],[חשיפה מנייתית]]</f>
        <v>56.52</v>
      </c>
    </row>
    <row r="10" spans="2:19" x14ac:dyDescent="0.3">
      <c r="B10">
        <v>1666</v>
      </c>
      <c r="C10" s="133" t="s">
        <v>541</v>
      </c>
      <c r="D10" s="133" t="s">
        <v>267</v>
      </c>
      <c r="E10">
        <v>21.52</v>
      </c>
      <c r="F10">
        <v>46.07</v>
      </c>
      <c r="G10">
        <v>53.93</v>
      </c>
      <c r="H10">
        <v>57.75</v>
      </c>
      <c r="I10" s="133" t="str">
        <f>lirot_pensia_exposure4[[#This Row],[company_name]]</f>
        <v xml:space="preserve">מנורה מבטחים פנסיה וגמל </v>
      </c>
      <c r="J10" s="133" t="s">
        <v>550</v>
      </c>
      <c r="L10" t="str">
        <f>lirot_pensia_exposure4[[#This Row],[Column2]]</f>
        <v xml:space="preserve"> מנורה מבטחים משלימה - יעד לפרישה 2060</v>
      </c>
      <c r="M10">
        <f>lirot_pensia_exposure4[[#This Row],[fund_id]]</f>
        <v>1666</v>
      </c>
      <c r="P10">
        <f>lirot_pensia_exposure4[[#This Row],[חשיפה למטח]]</f>
        <v>21.52</v>
      </c>
      <c r="Q10">
        <f>lirot_pensia_exposure4[[#This Row],[חשיפה לחול]]</f>
        <v>46.07</v>
      </c>
      <c r="R10">
        <f>lirot_pensia_exposure4[[#This Row],[חשיפה לישראל]]</f>
        <v>53.93</v>
      </c>
      <c r="S10">
        <f>lirot_pensia_exposure4[[#This Row],[חשיפה מנייתית]]</f>
        <v>57.75</v>
      </c>
    </row>
    <row r="11" spans="2:19" x14ac:dyDescent="0.3">
      <c r="B11">
        <v>2002</v>
      </c>
      <c r="C11" s="133" t="s">
        <v>542</v>
      </c>
      <c r="D11" s="133" t="s">
        <v>268</v>
      </c>
      <c r="E11">
        <v>21.31</v>
      </c>
      <c r="F11">
        <v>44.35</v>
      </c>
      <c r="G11">
        <v>55.65</v>
      </c>
      <c r="H11">
        <v>49.49</v>
      </c>
      <c r="I11" s="133" t="str">
        <f>lirot_pensia_exposure4[[#This Row],[company_name]]</f>
        <v xml:space="preserve">כלל פנסיה וגמל </v>
      </c>
      <c r="J11" s="133" t="s">
        <v>550</v>
      </c>
      <c r="L11" t="str">
        <f>lirot_pensia_exposure4[[#This Row],[Column2]]</f>
        <v xml:space="preserve"> כלל פנסיה כללי</v>
      </c>
      <c r="M11">
        <f>lirot_pensia_exposure4[[#This Row],[fund_id]]</f>
        <v>2002</v>
      </c>
      <c r="P11">
        <f>lirot_pensia_exposure4[[#This Row],[חשיפה למטח]]</f>
        <v>21.31</v>
      </c>
      <c r="Q11">
        <f>lirot_pensia_exposure4[[#This Row],[חשיפה לחול]]</f>
        <v>44.35</v>
      </c>
      <c r="R11">
        <f>lirot_pensia_exposure4[[#This Row],[חשיפה לישראל]]</f>
        <v>55.65</v>
      </c>
      <c r="S11">
        <f>lirot_pensia_exposure4[[#This Row],[חשיפה מנייתית]]</f>
        <v>49.49</v>
      </c>
    </row>
    <row r="12" spans="2:19" x14ac:dyDescent="0.3">
      <c r="B12">
        <v>2004</v>
      </c>
      <c r="C12" s="133" t="s">
        <v>542</v>
      </c>
      <c r="D12" s="133" t="s">
        <v>269</v>
      </c>
      <c r="E12">
        <v>21.1</v>
      </c>
      <c r="F12">
        <v>33.520000000000003</v>
      </c>
      <c r="G12">
        <v>66.47999999999999</v>
      </c>
      <c r="H12">
        <v>50.31</v>
      </c>
      <c r="I12" s="133" t="str">
        <f>lirot_pensia_exposure4[[#This Row],[company_name]]</f>
        <v xml:space="preserve">כלל פנסיה וגמל </v>
      </c>
      <c r="J12" s="133" t="s">
        <v>550</v>
      </c>
      <c r="L12" t="str">
        <f>lirot_pensia_exposure4[[#This Row],[Column2]]</f>
        <v xml:space="preserve"> כלל פנסיה הלכה</v>
      </c>
      <c r="M12">
        <f>lirot_pensia_exposure4[[#This Row],[fund_id]]</f>
        <v>2004</v>
      </c>
      <c r="P12">
        <f>lirot_pensia_exposure4[[#This Row],[חשיפה למטח]]</f>
        <v>21.1</v>
      </c>
      <c r="Q12">
        <f>lirot_pensia_exposure4[[#This Row],[חשיפה לחול]]</f>
        <v>33.520000000000003</v>
      </c>
      <c r="R12">
        <f>lirot_pensia_exposure4[[#This Row],[חשיפה לישראל]]</f>
        <v>66.47999999999999</v>
      </c>
      <c r="S12">
        <f>lirot_pensia_exposure4[[#This Row],[חשיפה מנייתית]]</f>
        <v>50.31</v>
      </c>
    </row>
    <row r="13" spans="2:19" x14ac:dyDescent="0.3">
      <c r="B13">
        <v>2009</v>
      </c>
      <c r="C13" s="133" t="s">
        <v>541</v>
      </c>
      <c r="D13" s="133" t="s">
        <v>270</v>
      </c>
      <c r="E13">
        <v>21.56</v>
      </c>
      <c r="F13">
        <v>39.96</v>
      </c>
      <c r="G13">
        <v>60.04</v>
      </c>
      <c r="H13">
        <v>49.41</v>
      </c>
      <c r="I13" s="133" t="str">
        <f>lirot_pensia_exposure4[[#This Row],[company_name]]</f>
        <v xml:space="preserve">מנורה מבטחים פנסיה וגמל </v>
      </c>
      <c r="J13" s="133" t="s">
        <v>550</v>
      </c>
      <c r="L13" t="str">
        <f>lirot_pensia_exposure4[[#This Row],[Column2]]</f>
        <v xml:space="preserve"> מנורה מבטחים פנסיה - כללי</v>
      </c>
      <c r="M13">
        <f>lirot_pensia_exposure4[[#This Row],[fund_id]]</f>
        <v>2009</v>
      </c>
      <c r="P13">
        <f>lirot_pensia_exposure4[[#This Row],[חשיפה למטח]]</f>
        <v>21.56</v>
      </c>
      <c r="Q13">
        <f>lirot_pensia_exposure4[[#This Row],[חשיפה לחול]]</f>
        <v>39.96</v>
      </c>
      <c r="R13">
        <f>lirot_pensia_exposure4[[#This Row],[חשיפה לישראל]]</f>
        <v>60.04</v>
      </c>
      <c r="S13">
        <f>lirot_pensia_exposure4[[#This Row],[חשיפה מנייתית]]</f>
        <v>49.41</v>
      </c>
    </row>
    <row r="14" spans="2:19" x14ac:dyDescent="0.3">
      <c r="B14">
        <v>2012</v>
      </c>
      <c r="C14" s="133" t="s">
        <v>541</v>
      </c>
      <c r="D14" s="133" t="s">
        <v>271</v>
      </c>
      <c r="E14">
        <v>15.73</v>
      </c>
      <c r="F14">
        <v>32.43</v>
      </c>
      <c r="G14">
        <v>67.569999999999993</v>
      </c>
      <c r="H14">
        <v>23.5</v>
      </c>
      <c r="I14" s="133" t="str">
        <f>lirot_pensia_exposure4[[#This Row],[company_name]]</f>
        <v xml:space="preserve">מנורה מבטחים פנסיה וגמל </v>
      </c>
      <c r="J14" s="133" t="s">
        <v>550</v>
      </c>
      <c r="L14" t="str">
        <f>lirot_pensia_exposure4[[#This Row],[Column2]]</f>
        <v xml:space="preserve"> מנורה מבטחים פנסיה - מסלול יעד לפרישה 2025</v>
      </c>
      <c r="M14">
        <f>lirot_pensia_exposure4[[#This Row],[fund_id]]</f>
        <v>2012</v>
      </c>
      <c r="P14">
        <f>lirot_pensia_exposure4[[#This Row],[חשיפה למטח]]</f>
        <v>15.73</v>
      </c>
      <c r="Q14">
        <f>lirot_pensia_exposure4[[#This Row],[חשיפה לחול]]</f>
        <v>32.43</v>
      </c>
      <c r="R14">
        <f>lirot_pensia_exposure4[[#This Row],[חשיפה לישראל]]</f>
        <v>67.569999999999993</v>
      </c>
      <c r="S14">
        <f>lirot_pensia_exposure4[[#This Row],[חשיפה מנייתית]]</f>
        <v>23.5</v>
      </c>
    </row>
    <row r="15" spans="2:19" x14ac:dyDescent="0.3">
      <c r="B15">
        <v>2013</v>
      </c>
      <c r="C15" s="133" t="s">
        <v>541</v>
      </c>
      <c r="D15" s="133" t="s">
        <v>272</v>
      </c>
      <c r="E15">
        <v>15.84</v>
      </c>
      <c r="F15">
        <v>27.4</v>
      </c>
      <c r="G15">
        <v>72.599999999999994</v>
      </c>
      <c r="H15">
        <v>27.6</v>
      </c>
      <c r="I15" s="133" t="str">
        <f>lirot_pensia_exposure4[[#This Row],[company_name]]</f>
        <v xml:space="preserve">מנורה מבטחים פנסיה וגמל </v>
      </c>
      <c r="J15" s="133" t="s">
        <v>550</v>
      </c>
      <c r="L15" t="str">
        <f>lirot_pensia_exposure4[[#This Row],[Column2]]</f>
        <v xml:space="preserve"> מנורה מבטחים פנסיה - מסלול יעד לפרישה 2030</v>
      </c>
      <c r="M15">
        <f>lirot_pensia_exposure4[[#This Row],[fund_id]]</f>
        <v>2013</v>
      </c>
      <c r="P15">
        <f>lirot_pensia_exposure4[[#This Row],[חשיפה למטח]]</f>
        <v>15.84</v>
      </c>
      <c r="Q15">
        <f>lirot_pensia_exposure4[[#This Row],[חשיפה לחול]]</f>
        <v>27.4</v>
      </c>
      <c r="R15">
        <f>lirot_pensia_exposure4[[#This Row],[חשיפה לישראל]]</f>
        <v>72.599999999999994</v>
      </c>
      <c r="S15">
        <f>lirot_pensia_exposure4[[#This Row],[חשיפה מנייתית]]</f>
        <v>27.6</v>
      </c>
    </row>
    <row r="16" spans="2:19" x14ac:dyDescent="0.3">
      <c r="B16">
        <v>2014</v>
      </c>
      <c r="C16" s="133" t="s">
        <v>541</v>
      </c>
      <c r="D16" s="133" t="s">
        <v>273</v>
      </c>
      <c r="E16">
        <v>20.86</v>
      </c>
      <c r="F16">
        <v>34.57</v>
      </c>
      <c r="G16">
        <v>65.430000000000007</v>
      </c>
      <c r="H16">
        <v>38.42</v>
      </c>
      <c r="I16" s="133" t="str">
        <f>lirot_pensia_exposure4[[#This Row],[company_name]]</f>
        <v xml:space="preserve">מנורה מבטחים פנסיה וגמל </v>
      </c>
      <c r="J16" s="133" t="s">
        <v>550</v>
      </c>
      <c r="L16" t="str">
        <f>lirot_pensia_exposure4[[#This Row],[Column2]]</f>
        <v xml:space="preserve"> מנורה מבטחים פנסיה - מסלול יעד לפרישה 2035</v>
      </c>
      <c r="M16">
        <f>lirot_pensia_exposure4[[#This Row],[fund_id]]</f>
        <v>2014</v>
      </c>
      <c r="P16">
        <f>lirot_pensia_exposure4[[#This Row],[חשיפה למטח]]</f>
        <v>20.86</v>
      </c>
      <c r="Q16">
        <f>lirot_pensia_exposure4[[#This Row],[חשיפה לחול]]</f>
        <v>34.57</v>
      </c>
      <c r="R16">
        <f>lirot_pensia_exposure4[[#This Row],[חשיפה לישראל]]</f>
        <v>65.430000000000007</v>
      </c>
      <c r="S16">
        <f>lirot_pensia_exposure4[[#This Row],[חשיפה מנייתית]]</f>
        <v>38.42</v>
      </c>
    </row>
    <row r="17" spans="2:19" x14ac:dyDescent="0.3">
      <c r="B17">
        <v>2015</v>
      </c>
      <c r="C17" s="133" t="s">
        <v>541</v>
      </c>
      <c r="D17" s="133" t="s">
        <v>274</v>
      </c>
      <c r="E17">
        <v>20.91</v>
      </c>
      <c r="F17">
        <v>38.54</v>
      </c>
      <c r="G17">
        <v>61.46</v>
      </c>
      <c r="H17">
        <v>46.96</v>
      </c>
      <c r="I17" s="133" t="str">
        <f>lirot_pensia_exposure4[[#This Row],[company_name]]</f>
        <v xml:space="preserve">מנורה מבטחים פנסיה וגמל </v>
      </c>
      <c r="J17" s="133" t="s">
        <v>550</v>
      </c>
      <c r="L17" t="str">
        <f>lirot_pensia_exposure4[[#This Row],[Column2]]</f>
        <v xml:space="preserve"> מנורה מבטחים פנסיה - מסלול יעד לפרישה 2040</v>
      </c>
      <c r="M17">
        <f>lirot_pensia_exposure4[[#This Row],[fund_id]]</f>
        <v>2015</v>
      </c>
      <c r="P17">
        <f>lirot_pensia_exposure4[[#This Row],[חשיפה למטח]]</f>
        <v>20.91</v>
      </c>
      <c r="Q17">
        <f>lirot_pensia_exposure4[[#This Row],[חשיפה לחול]]</f>
        <v>38.54</v>
      </c>
      <c r="R17">
        <f>lirot_pensia_exposure4[[#This Row],[חשיפה לישראל]]</f>
        <v>61.46</v>
      </c>
      <c r="S17">
        <f>lirot_pensia_exposure4[[#This Row],[חשיפה מנייתית]]</f>
        <v>46.96</v>
      </c>
    </row>
    <row r="18" spans="2:19" x14ac:dyDescent="0.3">
      <c r="B18">
        <v>2016</v>
      </c>
      <c r="C18" s="133" t="s">
        <v>541</v>
      </c>
      <c r="D18" s="133" t="s">
        <v>275</v>
      </c>
      <c r="E18">
        <v>21.13</v>
      </c>
      <c r="F18">
        <v>41.02</v>
      </c>
      <c r="G18">
        <v>58.98</v>
      </c>
      <c r="H18">
        <v>50.47</v>
      </c>
      <c r="I18" s="133" t="str">
        <f>lirot_pensia_exposure4[[#This Row],[company_name]]</f>
        <v xml:space="preserve">מנורה מבטחים פנסיה וגמל </v>
      </c>
      <c r="J18" s="133" t="s">
        <v>550</v>
      </c>
      <c r="L18" t="str">
        <f>lirot_pensia_exposure4[[#This Row],[Column2]]</f>
        <v xml:space="preserve"> מנורה מבטחים פנסיה - מסלול יעד לפרישה 2045</v>
      </c>
      <c r="M18">
        <f>lirot_pensia_exposure4[[#This Row],[fund_id]]</f>
        <v>2016</v>
      </c>
      <c r="P18">
        <f>lirot_pensia_exposure4[[#This Row],[חשיפה למטח]]</f>
        <v>21.13</v>
      </c>
      <c r="Q18">
        <f>lirot_pensia_exposure4[[#This Row],[חשיפה לחול]]</f>
        <v>41.02</v>
      </c>
      <c r="R18">
        <f>lirot_pensia_exposure4[[#This Row],[חשיפה לישראל]]</f>
        <v>58.98</v>
      </c>
      <c r="S18">
        <f>lirot_pensia_exposure4[[#This Row],[חשיפה מנייתית]]</f>
        <v>50.47</v>
      </c>
    </row>
    <row r="19" spans="2:19" x14ac:dyDescent="0.3">
      <c r="B19">
        <v>2063</v>
      </c>
      <c r="C19" s="133" t="s">
        <v>541</v>
      </c>
      <c r="D19" s="133" t="s">
        <v>276</v>
      </c>
      <c r="E19">
        <v>25.24</v>
      </c>
      <c r="F19">
        <v>44.17</v>
      </c>
      <c r="G19">
        <v>55.83</v>
      </c>
      <c r="H19">
        <v>71.78</v>
      </c>
      <c r="I19" s="133" t="str">
        <f>lirot_pensia_exposure4[[#This Row],[company_name]]</f>
        <v xml:space="preserve">מנורה מבטחים פנסיה וגמל </v>
      </c>
      <c r="J19" s="133" t="s">
        <v>550</v>
      </c>
      <c r="L19" t="str">
        <f>lirot_pensia_exposure4[[#This Row],[Column2]]</f>
        <v xml:space="preserve"> מנורה מבטחים פנסיה - מסלול מניות</v>
      </c>
      <c r="M19">
        <f>lirot_pensia_exposure4[[#This Row],[fund_id]]</f>
        <v>2063</v>
      </c>
      <c r="P19">
        <f>lirot_pensia_exposure4[[#This Row],[חשיפה למטח]]</f>
        <v>25.24</v>
      </c>
      <c r="Q19">
        <f>lirot_pensia_exposure4[[#This Row],[חשיפה לחול]]</f>
        <v>44.17</v>
      </c>
      <c r="R19">
        <f>lirot_pensia_exposure4[[#This Row],[חשיפה לישראל]]</f>
        <v>55.83</v>
      </c>
      <c r="S19">
        <f>lirot_pensia_exposure4[[#This Row],[חשיפה מנייתית]]</f>
        <v>71.78</v>
      </c>
    </row>
    <row r="20" spans="2:19" x14ac:dyDescent="0.3">
      <c r="B20">
        <v>2102</v>
      </c>
      <c r="C20" s="133" t="s">
        <v>543</v>
      </c>
      <c r="D20" s="133" t="s">
        <v>277</v>
      </c>
      <c r="E20">
        <v>20.8</v>
      </c>
      <c r="F20">
        <v>42.46</v>
      </c>
      <c r="G20">
        <v>57.54</v>
      </c>
      <c r="H20">
        <v>46.47</v>
      </c>
      <c r="I20" s="133" t="str">
        <f>lirot_pensia_exposure4[[#This Row],[company_name]]</f>
        <v xml:space="preserve">מגדל מקפת קרנות פנסיה וקופות גמל </v>
      </c>
      <c r="J20" s="133" t="s">
        <v>550</v>
      </c>
      <c r="L20" t="str">
        <f>lirot_pensia_exposure4[[#This Row],[Column2]]</f>
        <v xml:space="preserve"> מגדל מקפת אישית כללי</v>
      </c>
      <c r="M20">
        <f>lirot_pensia_exposure4[[#This Row],[fund_id]]</f>
        <v>2102</v>
      </c>
      <c r="P20">
        <f>lirot_pensia_exposure4[[#This Row],[חשיפה למטח]]</f>
        <v>20.8</v>
      </c>
      <c r="Q20">
        <f>lirot_pensia_exposure4[[#This Row],[חשיפה לחול]]</f>
        <v>42.46</v>
      </c>
      <c r="R20">
        <f>lirot_pensia_exposure4[[#This Row],[חשיפה לישראל]]</f>
        <v>57.54</v>
      </c>
      <c r="S20">
        <f>lirot_pensia_exposure4[[#This Row],[חשיפה מנייתית]]</f>
        <v>46.47</v>
      </c>
    </row>
    <row r="21" spans="2:19" x14ac:dyDescent="0.3">
      <c r="B21">
        <v>2104</v>
      </c>
      <c r="C21" s="133" t="s">
        <v>540</v>
      </c>
      <c r="D21" s="133" t="s">
        <v>278</v>
      </c>
      <c r="E21">
        <v>9.18</v>
      </c>
      <c r="F21">
        <v>18.239999999999998</v>
      </c>
      <c r="G21">
        <v>81.760000000000005</v>
      </c>
      <c r="H21">
        <v>2.94</v>
      </c>
      <c r="I21" s="133" t="str">
        <f>lirot_pensia_exposure4[[#This Row],[company_name]]</f>
        <v xml:space="preserve">מיטב גמל ופנסיה </v>
      </c>
      <c r="J21" s="133" t="s">
        <v>550</v>
      </c>
      <c r="L21" t="str">
        <f>lirot_pensia_exposure4[[#This Row],[Column2]]</f>
        <v xml:space="preserve"> מיטב פנסיה מקיפה אשראי ואג"ח</v>
      </c>
      <c r="M21">
        <f>lirot_pensia_exposure4[[#This Row],[fund_id]]</f>
        <v>2104</v>
      </c>
      <c r="P21">
        <f>lirot_pensia_exposure4[[#This Row],[חשיפה למטח]]</f>
        <v>9.18</v>
      </c>
      <c r="Q21">
        <f>lirot_pensia_exposure4[[#This Row],[חשיפה לחול]]</f>
        <v>18.239999999999998</v>
      </c>
      <c r="R21">
        <f>lirot_pensia_exposure4[[#This Row],[חשיפה לישראל]]</f>
        <v>81.760000000000005</v>
      </c>
      <c r="S21">
        <f>lirot_pensia_exposure4[[#This Row],[חשיפה מנייתית]]</f>
        <v>2.94</v>
      </c>
    </row>
    <row r="22" spans="2:19" x14ac:dyDescent="0.3">
      <c r="B22">
        <v>2105</v>
      </c>
      <c r="C22" s="133" t="s">
        <v>540</v>
      </c>
      <c r="D22" s="133" t="s">
        <v>279</v>
      </c>
      <c r="E22">
        <v>24.01</v>
      </c>
      <c r="F22">
        <v>48.98</v>
      </c>
      <c r="G22">
        <v>51.02</v>
      </c>
      <c r="H22">
        <v>69.25</v>
      </c>
      <c r="I22" s="133" t="str">
        <f>lirot_pensia_exposure4[[#This Row],[company_name]]</f>
        <v xml:space="preserve">מיטב גמל ופנסיה </v>
      </c>
      <c r="J22" s="133" t="s">
        <v>550</v>
      </c>
      <c r="L22" t="str">
        <f>lirot_pensia_exposure4[[#This Row],[Column2]]</f>
        <v xml:space="preserve"> מיטב פנסיה מקיפה מניות</v>
      </c>
      <c r="M22">
        <f>lirot_pensia_exposure4[[#This Row],[fund_id]]</f>
        <v>2105</v>
      </c>
      <c r="P22">
        <f>lirot_pensia_exposure4[[#This Row],[חשיפה למטח]]</f>
        <v>24.01</v>
      </c>
      <c r="Q22">
        <f>lirot_pensia_exposure4[[#This Row],[חשיפה לחול]]</f>
        <v>48.98</v>
      </c>
      <c r="R22">
        <f>lirot_pensia_exposure4[[#This Row],[חשיפה לישראל]]</f>
        <v>51.02</v>
      </c>
      <c r="S22">
        <f>lirot_pensia_exposure4[[#This Row],[חשיפה מנייתית]]</f>
        <v>69.25</v>
      </c>
    </row>
    <row r="23" spans="2:19" x14ac:dyDescent="0.3">
      <c r="B23">
        <v>2108</v>
      </c>
      <c r="C23" s="133" t="s">
        <v>540</v>
      </c>
      <c r="D23" s="133" t="s">
        <v>280</v>
      </c>
      <c r="E23">
        <v>8.48</v>
      </c>
      <c r="F23">
        <v>19.98</v>
      </c>
      <c r="G23">
        <v>80.02</v>
      </c>
      <c r="H23">
        <v>3.06</v>
      </c>
      <c r="I23" s="133" t="str">
        <f>lirot_pensia_exposure4[[#This Row],[company_name]]</f>
        <v xml:space="preserve">מיטב גמל ופנסיה </v>
      </c>
      <c r="J23" s="133" t="s">
        <v>550</v>
      </c>
      <c r="L23" t="str">
        <f>lirot_pensia_exposure4[[#This Row],[Column2]]</f>
        <v xml:space="preserve"> מיטב פנסיה כללית אשראי ואג"ח</v>
      </c>
      <c r="M23">
        <f>lirot_pensia_exposure4[[#This Row],[fund_id]]</f>
        <v>2108</v>
      </c>
      <c r="P23">
        <f>lirot_pensia_exposure4[[#This Row],[חשיפה למטח]]</f>
        <v>8.48</v>
      </c>
      <c r="Q23">
        <f>lirot_pensia_exposure4[[#This Row],[חשיפה לחול]]</f>
        <v>19.98</v>
      </c>
      <c r="R23">
        <f>lirot_pensia_exposure4[[#This Row],[חשיפה לישראל]]</f>
        <v>80.02</v>
      </c>
      <c r="S23">
        <f>lirot_pensia_exposure4[[#This Row],[חשיפה מנייתית]]</f>
        <v>3.06</v>
      </c>
    </row>
    <row r="24" spans="2:19" x14ac:dyDescent="0.3">
      <c r="B24">
        <v>2109</v>
      </c>
      <c r="C24" s="133" t="s">
        <v>540</v>
      </c>
      <c r="D24" s="133" t="s">
        <v>281</v>
      </c>
      <c r="E24">
        <v>24.48</v>
      </c>
      <c r="F24">
        <v>65.3</v>
      </c>
      <c r="G24">
        <v>34.700000000000003</v>
      </c>
      <c r="H24">
        <v>94.01</v>
      </c>
      <c r="I24" s="133" t="str">
        <f>lirot_pensia_exposure4[[#This Row],[company_name]]</f>
        <v xml:space="preserve">מיטב גמל ופנסיה </v>
      </c>
      <c r="J24" s="133" t="s">
        <v>550</v>
      </c>
      <c r="L24" t="str">
        <f>lirot_pensia_exposure4[[#This Row],[Column2]]</f>
        <v xml:space="preserve"> מיטב פנסיה כללית מניות</v>
      </c>
      <c r="M24">
        <f>lirot_pensia_exposure4[[#This Row],[fund_id]]</f>
        <v>2109</v>
      </c>
      <c r="P24">
        <f>lirot_pensia_exposure4[[#This Row],[חשיפה למטח]]</f>
        <v>24.48</v>
      </c>
      <c r="Q24">
        <f>lirot_pensia_exposure4[[#This Row],[חשיפה לחול]]</f>
        <v>65.3</v>
      </c>
      <c r="R24">
        <f>lirot_pensia_exposure4[[#This Row],[חשיפה לישראל]]</f>
        <v>34.700000000000003</v>
      </c>
      <c r="S24">
        <f>lirot_pensia_exposure4[[#This Row],[חשיפה מנייתית]]</f>
        <v>94.01</v>
      </c>
    </row>
    <row r="25" spans="2:19" x14ac:dyDescent="0.3">
      <c r="B25">
        <v>2112</v>
      </c>
      <c r="C25" s="133" t="s">
        <v>543</v>
      </c>
      <c r="D25" s="133" t="s">
        <v>282</v>
      </c>
      <c r="E25">
        <v>21.02</v>
      </c>
      <c r="F25">
        <v>33.61</v>
      </c>
      <c r="G25">
        <v>66.39</v>
      </c>
      <c r="H25">
        <v>47.83</v>
      </c>
      <c r="I25" s="133" t="str">
        <f>lirot_pensia_exposure4[[#This Row],[company_name]]</f>
        <v xml:space="preserve">מגדל מקפת קרנות פנסיה וקופות גמל </v>
      </c>
      <c r="J25" s="133" t="s">
        <v>550</v>
      </c>
      <c r="L25" t="str">
        <f>lirot_pensia_exposure4[[#This Row],[Column2]]</f>
        <v xml:space="preserve"> מגדל מקפת אישית הלכה</v>
      </c>
      <c r="M25">
        <f>lirot_pensia_exposure4[[#This Row],[fund_id]]</f>
        <v>2112</v>
      </c>
      <c r="P25">
        <f>lirot_pensia_exposure4[[#This Row],[חשיפה למטח]]</f>
        <v>21.02</v>
      </c>
      <c r="Q25">
        <f>lirot_pensia_exposure4[[#This Row],[חשיפה לחול]]</f>
        <v>33.61</v>
      </c>
      <c r="R25">
        <f>lirot_pensia_exposure4[[#This Row],[חשיפה לישראל]]</f>
        <v>66.39</v>
      </c>
      <c r="S25">
        <f>lirot_pensia_exposure4[[#This Row],[חשיפה מנייתית]]</f>
        <v>47.83</v>
      </c>
    </row>
    <row r="26" spans="2:19" x14ac:dyDescent="0.3">
      <c r="B26">
        <v>2142</v>
      </c>
      <c r="C26" s="133" t="s">
        <v>543</v>
      </c>
      <c r="D26" s="133" t="s">
        <v>283</v>
      </c>
      <c r="E26">
        <v>24.86</v>
      </c>
      <c r="F26">
        <v>44.37</v>
      </c>
      <c r="G26">
        <v>55.63</v>
      </c>
      <c r="H26">
        <v>72.47</v>
      </c>
      <c r="I26" s="133" t="str">
        <f>lirot_pensia_exposure4[[#This Row],[company_name]]</f>
        <v xml:space="preserve">מגדל מקפת קרנות פנסיה וקופות גמל </v>
      </c>
      <c r="J26" s="133" t="s">
        <v>550</v>
      </c>
      <c r="L26" t="str">
        <f>lirot_pensia_exposure4[[#This Row],[Column2]]</f>
        <v xml:space="preserve"> מגדל מקפת אישית מניות</v>
      </c>
      <c r="M26">
        <f>lirot_pensia_exposure4[[#This Row],[fund_id]]</f>
        <v>2142</v>
      </c>
      <c r="P26">
        <f>lirot_pensia_exposure4[[#This Row],[חשיפה למטח]]</f>
        <v>24.86</v>
      </c>
      <c r="Q26">
        <f>lirot_pensia_exposure4[[#This Row],[חשיפה לחול]]</f>
        <v>44.37</v>
      </c>
      <c r="R26">
        <f>lirot_pensia_exposure4[[#This Row],[חשיפה לישראל]]</f>
        <v>55.63</v>
      </c>
      <c r="S26">
        <f>lirot_pensia_exposure4[[#This Row],[חשיפה מנייתית]]</f>
        <v>72.47</v>
      </c>
    </row>
    <row r="27" spans="2:19" x14ac:dyDescent="0.3">
      <c r="B27">
        <v>2143</v>
      </c>
      <c r="C27" s="133" t="s">
        <v>543</v>
      </c>
      <c r="D27" s="133" t="s">
        <v>284</v>
      </c>
      <c r="E27">
        <v>0</v>
      </c>
      <c r="F27">
        <v>0</v>
      </c>
      <c r="G27">
        <v>100</v>
      </c>
      <c r="H27">
        <v>0</v>
      </c>
      <c r="I27" s="133" t="str">
        <f>lirot_pensia_exposure4[[#This Row],[company_name]]</f>
        <v xml:space="preserve">מגדל מקפת קרנות פנסיה וקופות גמל </v>
      </c>
      <c r="J27" s="133" t="s">
        <v>550</v>
      </c>
      <c r="L27" t="str">
        <f>lirot_pensia_exposure4[[#This Row],[Column2]]</f>
        <v xml:space="preserve"> מגדל מקפת אישית כספי (שקלי)</v>
      </c>
      <c r="M27">
        <f>lirot_pensia_exposure4[[#This Row],[fund_id]]</f>
        <v>2143</v>
      </c>
      <c r="P27">
        <f>lirot_pensia_exposure4[[#This Row],[חשיפה למטח]]</f>
        <v>0</v>
      </c>
      <c r="Q27">
        <f>lirot_pensia_exposure4[[#This Row],[חשיפה לחול]]</f>
        <v>0</v>
      </c>
      <c r="R27">
        <f>lirot_pensia_exposure4[[#This Row],[חשיפה לישראל]]</f>
        <v>100</v>
      </c>
      <c r="S27">
        <f>lirot_pensia_exposure4[[#This Row],[חשיפה מנייתית]]</f>
        <v>0</v>
      </c>
    </row>
    <row r="28" spans="2:19" x14ac:dyDescent="0.3">
      <c r="B28">
        <v>2144</v>
      </c>
      <c r="C28" s="133" t="s">
        <v>543</v>
      </c>
      <c r="D28" s="133" t="s">
        <v>285</v>
      </c>
      <c r="E28">
        <v>7.48</v>
      </c>
      <c r="F28">
        <v>15.08</v>
      </c>
      <c r="G28">
        <v>84.92</v>
      </c>
      <c r="H28">
        <v>0.79</v>
      </c>
      <c r="I28" s="133" t="str">
        <f>lirot_pensia_exposure4[[#This Row],[company_name]]</f>
        <v xml:space="preserve">מגדל מקפת קרנות פנסיה וקופות גמל </v>
      </c>
      <c r="J28" s="133" t="s">
        <v>550</v>
      </c>
      <c r="L28" t="str">
        <f>lirot_pensia_exposure4[[#This Row],[Column2]]</f>
        <v xml:space="preserve"> מגדל מקפת אישית אשראי ואג"ח</v>
      </c>
      <c r="M28">
        <f>lirot_pensia_exposure4[[#This Row],[fund_id]]</f>
        <v>2144</v>
      </c>
      <c r="P28">
        <f>lirot_pensia_exposure4[[#This Row],[חשיפה למטח]]</f>
        <v>7.48</v>
      </c>
      <c r="Q28">
        <f>lirot_pensia_exposure4[[#This Row],[חשיפה לחול]]</f>
        <v>15.08</v>
      </c>
      <c r="R28">
        <f>lirot_pensia_exposure4[[#This Row],[חשיפה לישראל]]</f>
        <v>84.92</v>
      </c>
      <c r="S28">
        <f>lirot_pensia_exposure4[[#This Row],[חשיפה מנייתית]]</f>
        <v>0.79</v>
      </c>
    </row>
    <row r="29" spans="2:19" x14ac:dyDescent="0.3">
      <c r="B29">
        <v>2145</v>
      </c>
      <c r="C29" s="133" t="s">
        <v>543</v>
      </c>
      <c r="D29" s="133" t="s">
        <v>286</v>
      </c>
      <c r="E29">
        <v>19.61</v>
      </c>
      <c r="F29">
        <v>44.63</v>
      </c>
      <c r="G29">
        <v>55.37</v>
      </c>
      <c r="H29">
        <v>46.94</v>
      </c>
      <c r="I29" s="133" t="str">
        <f>lirot_pensia_exposure4[[#This Row],[company_name]]</f>
        <v xml:space="preserve">מגדל מקפת קרנות פנסיה וקופות גמל </v>
      </c>
      <c r="J29" s="133" t="s">
        <v>550</v>
      </c>
      <c r="L29" t="str">
        <f>lirot_pensia_exposure4[[#This Row],[Column2]]</f>
        <v xml:space="preserve"> מגדל מקפת משלימה כללי</v>
      </c>
      <c r="M29">
        <f>lirot_pensia_exposure4[[#This Row],[fund_id]]</f>
        <v>2145</v>
      </c>
      <c r="P29">
        <f>lirot_pensia_exposure4[[#This Row],[חשיפה למטח]]</f>
        <v>19.61</v>
      </c>
      <c r="Q29">
        <f>lirot_pensia_exposure4[[#This Row],[חשיפה לחול]]</f>
        <v>44.63</v>
      </c>
      <c r="R29">
        <f>lirot_pensia_exposure4[[#This Row],[חשיפה לישראל]]</f>
        <v>55.37</v>
      </c>
      <c r="S29">
        <f>lirot_pensia_exposure4[[#This Row],[חשיפה מנייתית]]</f>
        <v>46.94</v>
      </c>
    </row>
    <row r="30" spans="2:19" x14ac:dyDescent="0.3">
      <c r="B30">
        <v>2146</v>
      </c>
      <c r="C30" s="133" t="s">
        <v>543</v>
      </c>
      <c r="D30" s="133" t="s">
        <v>287</v>
      </c>
      <c r="E30">
        <v>26.31</v>
      </c>
      <c r="F30">
        <v>61.45</v>
      </c>
      <c r="G30">
        <v>38.549999999999997</v>
      </c>
      <c r="H30">
        <v>99.33</v>
      </c>
      <c r="I30" s="133" t="str">
        <f>lirot_pensia_exposure4[[#This Row],[company_name]]</f>
        <v xml:space="preserve">מגדל מקפת קרנות פנסיה וקופות גמל </v>
      </c>
      <c r="J30" s="133" t="s">
        <v>550</v>
      </c>
      <c r="L30" t="str">
        <f>lirot_pensia_exposure4[[#This Row],[Column2]]</f>
        <v xml:space="preserve"> מגדל מקפת משלימה מניות</v>
      </c>
      <c r="M30">
        <f>lirot_pensia_exposure4[[#This Row],[fund_id]]</f>
        <v>2146</v>
      </c>
      <c r="P30">
        <f>lirot_pensia_exposure4[[#This Row],[חשיפה למטח]]</f>
        <v>26.31</v>
      </c>
      <c r="Q30">
        <f>lirot_pensia_exposure4[[#This Row],[חשיפה לחול]]</f>
        <v>61.45</v>
      </c>
      <c r="R30">
        <f>lirot_pensia_exposure4[[#This Row],[חשיפה לישראל]]</f>
        <v>38.549999999999997</v>
      </c>
      <c r="S30">
        <f>lirot_pensia_exposure4[[#This Row],[חשיפה מנייתית]]</f>
        <v>99.33</v>
      </c>
    </row>
    <row r="31" spans="2:19" x14ac:dyDescent="0.3">
      <c r="B31">
        <v>2147</v>
      </c>
      <c r="C31" s="133" t="s">
        <v>543</v>
      </c>
      <c r="D31" s="133" t="s">
        <v>288</v>
      </c>
      <c r="E31">
        <v>0</v>
      </c>
      <c r="F31">
        <v>0</v>
      </c>
      <c r="G31">
        <v>100</v>
      </c>
      <c r="H31">
        <v>0</v>
      </c>
      <c r="I31" s="133" t="str">
        <f>lirot_pensia_exposure4[[#This Row],[company_name]]</f>
        <v xml:space="preserve">מגדל מקפת קרנות פנסיה וקופות גמל </v>
      </c>
      <c r="J31" s="133" t="s">
        <v>550</v>
      </c>
      <c r="L31" t="str">
        <f>lirot_pensia_exposure4[[#This Row],[Column2]]</f>
        <v xml:space="preserve"> מגדל מקפת משלימה כספי (שקלי)</v>
      </c>
      <c r="M31">
        <f>lirot_pensia_exposure4[[#This Row],[fund_id]]</f>
        <v>2147</v>
      </c>
      <c r="P31">
        <f>lirot_pensia_exposure4[[#This Row],[חשיפה למטח]]</f>
        <v>0</v>
      </c>
      <c r="Q31">
        <f>lirot_pensia_exposure4[[#This Row],[חשיפה לחול]]</f>
        <v>0</v>
      </c>
      <c r="R31">
        <f>lirot_pensia_exposure4[[#This Row],[חשיפה לישראל]]</f>
        <v>100</v>
      </c>
      <c r="S31">
        <f>lirot_pensia_exposure4[[#This Row],[חשיפה מנייתית]]</f>
        <v>0</v>
      </c>
    </row>
    <row r="32" spans="2:19" x14ac:dyDescent="0.3">
      <c r="B32">
        <v>2148</v>
      </c>
      <c r="C32" s="133" t="s">
        <v>543</v>
      </c>
      <c r="D32" s="133" t="s">
        <v>289</v>
      </c>
      <c r="E32">
        <v>8.69</v>
      </c>
      <c r="F32">
        <v>18.260000000000002</v>
      </c>
      <c r="G32">
        <v>81.739999999999995</v>
      </c>
      <c r="H32">
        <v>1.68</v>
      </c>
      <c r="I32" s="133" t="str">
        <f>lirot_pensia_exposure4[[#This Row],[company_name]]</f>
        <v xml:space="preserve">מגדל מקפת קרנות פנסיה וקופות גמל </v>
      </c>
      <c r="J32" s="133" t="s">
        <v>550</v>
      </c>
      <c r="L32" t="str">
        <f>lirot_pensia_exposure4[[#This Row],[Column2]]</f>
        <v xml:space="preserve"> מגדל מקפת משלימה אשראי ואג"ח</v>
      </c>
      <c r="M32">
        <f>lirot_pensia_exposure4[[#This Row],[fund_id]]</f>
        <v>2148</v>
      </c>
      <c r="P32">
        <f>lirot_pensia_exposure4[[#This Row],[חשיפה למטח]]</f>
        <v>8.69</v>
      </c>
      <c r="Q32">
        <f>lirot_pensia_exposure4[[#This Row],[חשיפה לחול]]</f>
        <v>18.260000000000002</v>
      </c>
      <c r="R32">
        <f>lirot_pensia_exposure4[[#This Row],[חשיפה לישראל]]</f>
        <v>81.739999999999995</v>
      </c>
      <c r="S32">
        <f>lirot_pensia_exposure4[[#This Row],[חשיפה מנייתית]]</f>
        <v>1.68</v>
      </c>
    </row>
    <row r="33" spans="2:19" x14ac:dyDescent="0.3">
      <c r="B33">
        <v>2149</v>
      </c>
      <c r="C33" s="133" t="s">
        <v>543</v>
      </c>
      <c r="D33" s="133" t="s">
        <v>290</v>
      </c>
      <c r="E33">
        <v>20.78</v>
      </c>
      <c r="F33">
        <v>34.78</v>
      </c>
      <c r="G33">
        <v>65.22</v>
      </c>
      <c r="H33">
        <v>47.93</v>
      </c>
      <c r="I33" s="133" t="str">
        <f>lirot_pensia_exposure4[[#This Row],[company_name]]</f>
        <v xml:space="preserve">מגדל מקפת קרנות פנסיה וקופות גמל </v>
      </c>
      <c r="J33" s="133" t="s">
        <v>550</v>
      </c>
      <c r="L33" t="str">
        <f>lirot_pensia_exposure4[[#This Row],[Column2]]</f>
        <v xml:space="preserve"> מגדל מקפת משלימה הלכה</v>
      </c>
      <c r="M33">
        <f>lirot_pensia_exposure4[[#This Row],[fund_id]]</f>
        <v>2149</v>
      </c>
      <c r="P33">
        <f>lirot_pensia_exposure4[[#This Row],[חשיפה למטח]]</f>
        <v>20.78</v>
      </c>
      <c r="Q33">
        <f>lirot_pensia_exposure4[[#This Row],[חשיפה לחול]]</f>
        <v>34.78</v>
      </c>
      <c r="R33">
        <f>lirot_pensia_exposure4[[#This Row],[חשיפה לישראל]]</f>
        <v>65.22</v>
      </c>
      <c r="S33">
        <f>lirot_pensia_exposure4[[#This Row],[חשיפה מנייתית]]</f>
        <v>47.93</v>
      </c>
    </row>
    <row r="34" spans="2:19" x14ac:dyDescent="0.3">
      <c r="B34">
        <v>2155</v>
      </c>
      <c r="C34" s="133" t="s">
        <v>540</v>
      </c>
      <c r="D34" s="133" t="s">
        <v>291</v>
      </c>
      <c r="E34">
        <v>20.48</v>
      </c>
      <c r="F34">
        <v>47.72</v>
      </c>
      <c r="G34">
        <v>52.28</v>
      </c>
      <c r="H34">
        <v>53.1</v>
      </c>
      <c r="I34" s="133" t="str">
        <f>lirot_pensia_exposure4[[#This Row],[company_name]]</f>
        <v xml:space="preserve">מיטב גמל ופנסיה </v>
      </c>
      <c r="J34" s="133" t="s">
        <v>550</v>
      </c>
      <c r="L34" t="str">
        <f>lirot_pensia_exposure4[[#This Row],[Column2]]</f>
        <v xml:space="preserve"> מיטב פנסיה מקיפה לבני 50 ומטה</v>
      </c>
      <c r="M34">
        <f>lirot_pensia_exposure4[[#This Row],[fund_id]]</f>
        <v>2155</v>
      </c>
      <c r="P34">
        <f>lirot_pensia_exposure4[[#This Row],[חשיפה למטח]]</f>
        <v>20.48</v>
      </c>
      <c r="Q34">
        <f>lirot_pensia_exposure4[[#This Row],[חשיפה לחול]]</f>
        <v>47.72</v>
      </c>
      <c r="R34">
        <f>lirot_pensia_exposure4[[#This Row],[חשיפה לישראל]]</f>
        <v>52.28</v>
      </c>
      <c r="S34">
        <f>lirot_pensia_exposure4[[#This Row],[חשיפה מנייתית]]</f>
        <v>53.1</v>
      </c>
    </row>
    <row r="35" spans="2:19" x14ac:dyDescent="0.3">
      <c r="B35">
        <v>2156</v>
      </c>
      <c r="C35" s="133" t="s">
        <v>540</v>
      </c>
      <c r="D35" s="133" t="s">
        <v>292</v>
      </c>
      <c r="E35">
        <v>16.23</v>
      </c>
      <c r="F35">
        <v>35.869999999999997</v>
      </c>
      <c r="G35">
        <v>64.13</v>
      </c>
      <c r="H35">
        <v>45.88</v>
      </c>
      <c r="I35" s="133" t="str">
        <f>lirot_pensia_exposure4[[#This Row],[company_name]]</f>
        <v xml:space="preserve">מיטב גמל ופנסיה </v>
      </c>
      <c r="J35" s="133" t="s">
        <v>550</v>
      </c>
      <c r="L35" t="str">
        <f>lirot_pensia_exposure4[[#This Row],[Column2]]</f>
        <v xml:space="preserve"> מיטב פנסיה מקיפה הלכה</v>
      </c>
      <c r="M35">
        <f>lirot_pensia_exposure4[[#This Row],[fund_id]]</f>
        <v>2156</v>
      </c>
      <c r="P35">
        <f>lirot_pensia_exposure4[[#This Row],[חשיפה למטח]]</f>
        <v>16.23</v>
      </c>
      <c r="Q35">
        <f>lirot_pensia_exposure4[[#This Row],[חשיפה לחול]]</f>
        <v>35.869999999999997</v>
      </c>
      <c r="R35">
        <f>lirot_pensia_exposure4[[#This Row],[חשיפה לישראל]]</f>
        <v>64.13</v>
      </c>
      <c r="S35">
        <f>lirot_pensia_exposure4[[#This Row],[חשיפה מנייתית]]</f>
        <v>45.88</v>
      </c>
    </row>
    <row r="36" spans="2:19" x14ac:dyDescent="0.3">
      <c r="B36">
        <v>2157</v>
      </c>
      <c r="C36" s="133" t="s">
        <v>540</v>
      </c>
      <c r="D36" s="133" t="s">
        <v>293</v>
      </c>
      <c r="E36">
        <v>0.38</v>
      </c>
      <c r="F36">
        <v>0</v>
      </c>
      <c r="G36">
        <v>100</v>
      </c>
      <c r="H36">
        <v>0</v>
      </c>
      <c r="I36" s="133" t="str">
        <f>lirot_pensia_exposure4[[#This Row],[company_name]]</f>
        <v xml:space="preserve">מיטב גמל ופנסיה </v>
      </c>
      <c r="J36" s="133" t="s">
        <v>550</v>
      </c>
      <c r="L36" t="str">
        <f>lirot_pensia_exposure4[[#This Row],[Column2]]</f>
        <v xml:space="preserve"> מיטב פנסיה מקיפה מקבלי קצבה קיימים</v>
      </c>
      <c r="M36">
        <f>lirot_pensia_exposure4[[#This Row],[fund_id]]</f>
        <v>2157</v>
      </c>
      <c r="P36">
        <f>lirot_pensia_exposure4[[#This Row],[חשיפה למטח]]</f>
        <v>0.38</v>
      </c>
      <c r="Q36">
        <f>lirot_pensia_exposure4[[#This Row],[חשיפה לחול]]</f>
        <v>0</v>
      </c>
      <c r="R36">
        <f>lirot_pensia_exposure4[[#This Row],[חשיפה לישראל]]</f>
        <v>100</v>
      </c>
      <c r="S36">
        <f>lirot_pensia_exposure4[[#This Row],[חשיפה מנייתית]]</f>
        <v>0</v>
      </c>
    </row>
    <row r="37" spans="2:19" x14ac:dyDescent="0.3">
      <c r="B37">
        <v>2158</v>
      </c>
      <c r="C37" s="133" t="s">
        <v>540</v>
      </c>
      <c r="D37" s="133" t="s">
        <v>294</v>
      </c>
      <c r="E37">
        <v>20.11</v>
      </c>
      <c r="F37">
        <v>48.29</v>
      </c>
      <c r="G37">
        <v>51.71</v>
      </c>
      <c r="H37">
        <v>52.17</v>
      </c>
      <c r="I37" s="133" t="str">
        <f>lirot_pensia_exposure4[[#This Row],[company_name]]</f>
        <v xml:space="preserve">מיטב גמל ופנסיה </v>
      </c>
      <c r="J37" s="133" t="s">
        <v>550</v>
      </c>
      <c r="L37" t="str">
        <f>lirot_pensia_exposure4[[#This Row],[Column2]]</f>
        <v xml:space="preserve"> מיטב פנסיה כללית לבני 50 ומטה</v>
      </c>
      <c r="M37">
        <f>lirot_pensia_exposure4[[#This Row],[fund_id]]</f>
        <v>2158</v>
      </c>
      <c r="P37">
        <f>lirot_pensia_exposure4[[#This Row],[חשיפה למטח]]</f>
        <v>20.11</v>
      </c>
      <c r="Q37">
        <f>lirot_pensia_exposure4[[#This Row],[חשיפה לחול]]</f>
        <v>48.29</v>
      </c>
      <c r="R37">
        <f>lirot_pensia_exposure4[[#This Row],[חשיפה לישראל]]</f>
        <v>51.71</v>
      </c>
      <c r="S37">
        <f>lirot_pensia_exposure4[[#This Row],[חשיפה מנייתית]]</f>
        <v>52.17</v>
      </c>
    </row>
    <row r="38" spans="2:19" x14ac:dyDescent="0.3">
      <c r="B38">
        <v>2159</v>
      </c>
      <c r="C38" s="133" t="s">
        <v>540</v>
      </c>
      <c r="D38" s="133" t="s">
        <v>295</v>
      </c>
      <c r="E38">
        <v>16.260000000000002</v>
      </c>
      <c r="F38">
        <v>33.409999999999997</v>
      </c>
      <c r="G38">
        <v>66.59</v>
      </c>
      <c r="H38">
        <v>45.19</v>
      </c>
      <c r="I38" s="133" t="str">
        <f>lirot_pensia_exposure4[[#This Row],[company_name]]</f>
        <v xml:space="preserve">מיטב גמל ופנסיה </v>
      </c>
      <c r="J38" s="133" t="s">
        <v>550</v>
      </c>
      <c r="L38" t="str">
        <f>lirot_pensia_exposure4[[#This Row],[Column2]]</f>
        <v xml:space="preserve"> מיטב פנסיה כללית הלכה</v>
      </c>
      <c r="M38">
        <f>lirot_pensia_exposure4[[#This Row],[fund_id]]</f>
        <v>2159</v>
      </c>
      <c r="P38">
        <f>lirot_pensia_exposure4[[#This Row],[חשיפה למטח]]</f>
        <v>16.260000000000002</v>
      </c>
      <c r="Q38">
        <f>lirot_pensia_exposure4[[#This Row],[חשיפה לחול]]</f>
        <v>33.409999999999997</v>
      </c>
      <c r="R38">
        <f>lirot_pensia_exposure4[[#This Row],[חשיפה לישראל]]</f>
        <v>66.59</v>
      </c>
      <c r="S38">
        <f>lirot_pensia_exposure4[[#This Row],[חשיפה מנייתית]]</f>
        <v>45.19</v>
      </c>
    </row>
    <row r="39" spans="2:19" x14ac:dyDescent="0.3">
      <c r="B39">
        <v>2160</v>
      </c>
      <c r="C39" s="133" t="s">
        <v>540</v>
      </c>
      <c r="D39" s="133" t="s">
        <v>296</v>
      </c>
      <c r="E39">
        <v>0.31</v>
      </c>
      <c r="F39">
        <v>0</v>
      </c>
      <c r="G39">
        <v>100</v>
      </c>
      <c r="H39">
        <v>0</v>
      </c>
      <c r="I39" s="133" t="str">
        <f>lirot_pensia_exposure4[[#This Row],[company_name]]</f>
        <v xml:space="preserve">מיטב גמל ופנסיה </v>
      </c>
      <c r="J39" s="133" t="s">
        <v>550</v>
      </c>
      <c r="L39" t="str">
        <f>lirot_pensia_exposure4[[#This Row],[Column2]]</f>
        <v xml:space="preserve"> מיטב פנסיה כללית מקבלי קצבה קיימים</v>
      </c>
      <c r="M39">
        <f>lirot_pensia_exposure4[[#This Row],[fund_id]]</f>
        <v>2160</v>
      </c>
      <c r="P39">
        <f>lirot_pensia_exposure4[[#This Row],[חשיפה למטח]]</f>
        <v>0.31</v>
      </c>
      <c r="Q39">
        <f>lirot_pensia_exposure4[[#This Row],[חשיפה לחול]]</f>
        <v>0</v>
      </c>
      <c r="R39">
        <f>lirot_pensia_exposure4[[#This Row],[חשיפה לישראל]]</f>
        <v>100</v>
      </c>
      <c r="S39">
        <f>lirot_pensia_exposure4[[#This Row],[חשיפה מנייתית]]</f>
        <v>0</v>
      </c>
    </row>
    <row r="40" spans="2:19" x14ac:dyDescent="0.3">
      <c r="B40">
        <v>2164</v>
      </c>
      <c r="C40" s="133" t="s">
        <v>544</v>
      </c>
      <c r="D40" s="133" t="s">
        <v>297</v>
      </c>
      <c r="E40">
        <v>19.78</v>
      </c>
      <c r="F40">
        <v>54.39</v>
      </c>
      <c r="G40">
        <v>45.61</v>
      </c>
      <c r="H40">
        <v>48.1</v>
      </c>
      <c r="I40" s="133" t="str">
        <f>lirot_pensia_exposure4[[#This Row],[company_name]]</f>
        <v xml:space="preserve">הראל פנסיה וגמל </v>
      </c>
      <c r="J40" s="133" t="s">
        <v>550</v>
      </c>
      <c r="L40" t="str">
        <f>lirot_pensia_exposure4[[#This Row],[Column2]]</f>
        <v xml:space="preserve"> הראל פנסיה כללית - כללי</v>
      </c>
      <c r="M40">
        <f>lirot_pensia_exposure4[[#This Row],[fund_id]]</f>
        <v>2164</v>
      </c>
      <c r="P40">
        <f>lirot_pensia_exposure4[[#This Row],[חשיפה למטח]]</f>
        <v>19.78</v>
      </c>
      <c r="Q40">
        <f>lirot_pensia_exposure4[[#This Row],[חשיפה לחול]]</f>
        <v>54.39</v>
      </c>
      <c r="R40">
        <f>lirot_pensia_exposure4[[#This Row],[חשיפה לישראל]]</f>
        <v>45.61</v>
      </c>
      <c r="S40">
        <f>lirot_pensia_exposure4[[#This Row],[חשיפה מנייתית]]</f>
        <v>48.1</v>
      </c>
    </row>
    <row r="41" spans="2:19" x14ac:dyDescent="0.3">
      <c r="B41">
        <v>2172</v>
      </c>
      <c r="C41" s="133" t="s">
        <v>544</v>
      </c>
      <c r="D41" s="133" t="s">
        <v>298</v>
      </c>
      <c r="E41">
        <v>20.03</v>
      </c>
      <c r="F41">
        <v>46.85</v>
      </c>
      <c r="G41">
        <v>53.15</v>
      </c>
      <c r="H41">
        <v>49.06</v>
      </c>
      <c r="I41" s="133" t="str">
        <f>lirot_pensia_exposure4[[#This Row],[company_name]]</f>
        <v xml:space="preserve">הראל פנסיה וגמל </v>
      </c>
      <c r="J41" s="133" t="s">
        <v>550</v>
      </c>
      <c r="L41" t="str">
        <f>lirot_pensia_exposure4[[#This Row],[Column2]]</f>
        <v xml:space="preserve"> הראל פנסיה - גילעד כללי</v>
      </c>
      <c r="M41">
        <f>lirot_pensia_exposure4[[#This Row],[fund_id]]</f>
        <v>2172</v>
      </c>
      <c r="P41">
        <f>lirot_pensia_exposure4[[#This Row],[חשיפה למטח]]</f>
        <v>20.03</v>
      </c>
      <c r="Q41">
        <f>lirot_pensia_exposure4[[#This Row],[חשיפה לחול]]</f>
        <v>46.85</v>
      </c>
      <c r="R41">
        <f>lirot_pensia_exposure4[[#This Row],[חשיפה לישראל]]</f>
        <v>53.15</v>
      </c>
      <c r="S41">
        <f>lirot_pensia_exposure4[[#This Row],[חשיפה מנייתית]]</f>
        <v>49.06</v>
      </c>
    </row>
    <row r="42" spans="2:19" x14ac:dyDescent="0.3">
      <c r="B42">
        <v>2173</v>
      </c>
      <c r="C42" s="133" t="s">
        <v>544</v>
      </c>
      <c r="D42" s="133" t="s">
        <v>299</v>
      </c>
      <c r="E42">
        <v>17.11</v>
      </c>
      <c r="F42">
        <v>34.18</v>
      </c>
      <c r="G42">
        <v>65.819999999999993</v>
      </c>
      <c r="H42">
        <v>50.58</v>
      </c>
      <c r="I42" s="133" t="str">
        <f>lirot_pensia_exposure4[[#This Row],[company_name]]</f>
        <v xml:space="preserve">הראל פנסיה וגמל </v>
      </c>
      <c r="J42" s="133" t="s">
        <v>550</v>
      </c>
      <c r="L42" t="str">
        <f>lirot_pensia_exposure4[[#This Row],[Column2]]</f>
        <v xml:space="preserve"> הראל פנסיה - הלכה</v>
      </c>
      <c r="M42">
        <f>lirot_pensia_exposure4[[#This Row],[fund_id]]</f>
        <v>2173</v>
      </c>
      <c r="P42">
        <f>lirot_pensia_exposure4[[#This Row],[חשיפה למטח]]</f>
        <v>17.11</v>
      </c>
      <c r="Q42">
        <f>lirot_pensia_exposure4[[#This Row],[חשיפה לחול]]</f>
        <v>34.18</v>
      </c>
      <c r="R42">
        <f>lirot_pensia_exposure4[[#This Row],[חשיפה לישראל]]</f>
        <v>65.819999999999993</v>
      </c>
      <c r="S42">
        <f>lirot_pensia_exposure4[[#This Row],[חשיפה מנייתית]]</f>
        <v>50.58</v>
      </c>
    </row>
    <row r="43" spans="2:19" x14ac:dyDescent="0.3">
      <c r="B43">
        <v>2174</v>
      </c>
      <c r="C43" s="133" t="s">
        <v>544</v>
      </c>
      <c r="D43" s="133" t="s">
        <v>300</v>
      </c>
      <c r="E43">
        <v>5.8</v>
      </c>
      <c r="F43">
        <v>25.44</v>
      </c>
      <c r="G43">
        <v>74.56</v>
      </c>
      <c r="H43">
        <v>7</v>
      </c>
      <c r="I43" s="133" t="str">
        <f>lirot_pensia_exposure4[[#This Row],[company_name]]</f>
        <v xml:space="preserve">הראל פנסיה וגמל </v>
      </c>
      <c r="J43" s="133" t="s">
        <v>550</v>
      </c>
      <c r="L43" t="str">
        <f>lirot_pensia_exposure4[[#This Row],[Column2]]</f>
        <v xml:space="preserve"> הראל פנסיה - אשראי ואג"ח</v>
      </c>
      <c r="M43">
        <f>lirot_pensia_exposure4[[#This Row],[fund_id]]</f>
        <v>2174</v>
      </c>
      <c r="P43">
        <f>lirot_pensia_exposure4[[#This Row],[חשיפה למטח]]</f>
        <v>5.8</v>
      </c>
      <c r="Q43">
        <f>lirot_pensia_exposure4[[#This Row],[חשיפה לחול]]</f>
        <v>25.44</v>
      </c>
      <c r="R43">
        <f>lirot_pensia_exposure4[[#This Row],[חשיפה לישראל]]</f>
        <v>74.56</v>
      </c>
      <c r="S43">
        <f>lirot_pensia_exposure4[[#This Row],[חשיפה מנייתית]]</f>
        <v>7</v>
      </c>
    </row>
    <row r="44" spans="2:19" x14ac:dyDescent="0.3">
      <c r="B44">
        <v>2175</v>
      </c>
      <c r="C44" s="133" t="s">
        <v>544</v>
      </c>
      <c r="D44" s="133" t="s">
        <v>301</v>
      </c>
      <c r="E44">
        <v>24.99</v>
      </c>
      <c r="F44">
        <v>54.78</v>
      </c>
      <c r="G44">
        <v>45.22</v>
      </c>
      <c r="H44">
        <v>72.430000000000007</v>
      </c>
      <c r="I44" s="133" t="str">
        <f>lirot_pensia_exposure4[[#This Row],[company_name]]</f>
        <v xml:space="preserve">הראל פנסיה וגמל </v>
      </c>
      <c r="J44" s="133" t="s">
        <v>550</v>
      </c>
      <c r="L44" t="str">
        <f>lirot_pensia_exposure4[[#This Row],[Column2]]</f>
        <v xml:space="preserve"> הראל פנסיה - מניות</v>
      </c>
      <c r="M44">
        <f>lirot_pensia_exposure4[[#This Row],[fund_id]]</f>
        <v>2175</v>
      </c>
      <c r="P44">
        <f>lirot_pensia_exposure4[[#This Row],[חשיפה למטח]]</f>
        <v>24.99</v>
      </c>
      <c r="Q44">
        <f>lirot_pensia_exposure4[[#This Row],[חשיפה לחול]]</f>
        <v>54.78</v>
      </c>
      <c r="R44">
        <f>lirot_pensia_exposure4[[#This Row],[חשיפה לישראל]]</f>
        <v>45.22</v>
      </c>
      <c r="S44">
        <f>lirot_pensia_exposure4[[#This Row],[חשיפה מנייתית]]</f>
        <v>72.430000000000007</v>
      </c>
    </row>
    <row r="45" spans="2:19" x14ac:dyDescent="0.3">
      <c r="B45">
        <v>2176</v>
      </c>
      <c r="C45" s="133" t="s">
        <v>542</v>
      </c>
      <c r="D45" s="133" t="s">
        <v>302</v>
      </c>
      <c r="E45">
        <v>21.26</v>
      </c>
      <c r="F45">
        <v>49.17</v>
      </c>
      <c r="G45">
        <v>50.83</v>
      </c>
      <c r="H45">
        <v>49.03</v>
      </c>
      <c r="I45" s="133" t="str">
        <f>lirot_pensia_exposure4[[#This Row],[company_name]]</f>
        <v xml:space="preserve">כלל פנסיה וגמל </v>
      </c>
      <c r="J45" s="133" t="s">
        <v>550</v>
      </c>
      <c r="L45" t="str">
        <f>lirot_pensia_exposure4[[#This Row],[Column2]]</f>
        <v xml:space="preserve"> כלל פנסיה משלימה - כללי</v>
      </c>
      <c r="M45">
        <f>lirot_pensia_exposure4[[#This Row],[fund_id]]</f>
        <v>2176</v>
      </c>
      <c r="P45">
        <f>lirot_pensia_exposure4[[#This Row],[חשיפה למטח]]</f>
        <v>21.26</v>
      </c>
      <c r="Q45">
        <f>lirot_pensia_exposure4[[#This Row],[חשיפה לחול]]</f>
        <v>49.17</v>
      </c>
      <c r="R45">
        <f>lirot_pensia_exposure4[[#This Row],[חשיפה לישראל]]</f>
        <v>50.83</v>
      </c>
      <c r="S45">
        <f>lirot_pensia_exposure4[[#This Row],[חשיפה מנייתית]]</f>
        <v>49.03</v>
      </c>
    </row>
    <row r="46" spans="2:19" x14ac:dyDescent="0.3">
      <c r="B46">
        <v>2177</v>
      </c>
      <c r="C46" s="133" t="s">
        <v>544</v>
      </c>
      <c r="D46" s="133" t="s">
        <v>303</v>
      </c>
      <c r="E46">
        <v>19.97</v>
      </c>
      <c r="F46">
        <v>46.88</v>
      </c>
      <c r="G46">
        <v>53.12</v>
      </c>
      <c r="H46">
        <v>48.96</v>
      </c>
      <c r="I46" s="133" t="str">
        <f>lirot_pensia_exposure4[[#This Row],[company_name]]</f>
        <v xml:space="preserve">הראל פנסיה וגמל </v>
      </c>
      <c r="J46" s="133" t="s">
        <v>550</v>
      </c>
      <c r="L46" t="str">
        <f>lirot_pensia_exposure4[[#This Row],[Column2]]</f>
        <v xml:space="preserve"> הראל פנסיה - מנוף כללי</v>
      </c>
      <c r="M46">
        <f>lirot_pensia_exposure4[[#This Row],[fund_id]]</f>
        <v>2177</v>
      </c>
      <c r="P46">
        <f>lirot_pensia_exposure4[[#This Row],[חשיפה למטח]]</f>
        <v>19.97</v>
      </c>
      <c r="Q46">
        <f>lirot_pensia_exposure4[[#This Row],[חשיפה לחול]]</f>
        <v>46.88</v>
      </c>
      <c r="R46">
        <f>lirot_pensia_exposure4[[#This Row],[חשיפה לישראל]]</f>
        <v>53.12</v>
      </c>
      <c r="S46">
        <f>lirot_pensia_exposure4[[#This Row],[חשיפה מנייתית]]</f>
        <v>48.96</v>
      </c>
    </row>
    <row r="47" spans="2:19" x14ac:dyDescent="0.3">
      <c r="B47">
        <v>2182</v>
      </c>
      <c r="C47" s="133" t="s">
        <v>541</v>
      </c>
      <c r="D47" s="133" t="s">
        <v>304</v>
      </c>
      <c r="E47">
        <v>20.440000000000001</v>
      </c>
      <c r="F47">
        <v>31.87</v>
      </c>
      <c r="G47">
        <v>68.13</v>
      </c>
      <c r="H47">
        <v>46.37</v>
      </c>
      <c r="I47" s="133" t="str">
        <f>lirot_pensia_exposure4[[#This Row],[company_name]]</f>
        <v xml:space="preserve">מנורה מבטחים פנסיה וגמל </v>
      </c>
      <c r="J47" s="133" t="s">
        <v>550</v>
      </c>
      <c r="L47" t="str">
        <f>lirot_pensia_exposure4[[#This Row],[Column2]]</f>
        <v xml:space="preserve"> מנורה מבטחים פנסיה - מסלול הלכה</v>
      </c>
      <c r="M47">
        <f>lirot_pensia_exposure4[[#This Row],[fund_id]]</f>
        <v>2182</v>
      </c>
      <c r="P47">
        <f>lirot_pensia_exposure4[[#This Row],[חשיפה למטח]]</f>
        <v>20.440000000000001</v>
      </c>
      <c r="Q47">
        <f>lirot_pensia_exposure4[[#This Row],[חשיפה לחול]]</f>
        <v>31.87</v>
      </c>
      <c r="R47">
        <f>lirot_pensia_exposure4[[#This Row],[חשיפה לישראל]]</f>
        <v>68.13</v>
      </c>
      <c r="S47">
        <f>lirot_pensia_exposure4[[#This Row],[חשיפה מנייתית]]</f>
        <v>46.37</v>
      </c>
    </row>
    <row r="48" spans="2:19" x14ac:dyDescent="0.3">
      <c r="B48">
        <v>2183</v>
      </c>
      <c r="C48" s="133" t="s">
        <v>541</v>
      </c>
      <c r="D48" s="133" t="s">
        <v>305</v>
      </c>
      <c r="E48">
        <v>21.44</v>
      </c>
      <c r="F48">
        <v>41.39</v>
      </c>
      <c r="G48">
        <v>58.61</v>
      </c>
      <c r="H48">
        <v>52.52</v>
      </c>
      <c r="I48" s="133" t="str">
        <f>lirot_pensia_exposure4[[#This Row],[company_name]]</f>
        <v xml:space="preserve">מנורה מבטחים פנסיה וגמל </v>
      </c>
      <c r="J48" s="133" t="s">
        <v>550</v>
      </c>
      <c r="L48" t="str">
        <f>lirot_pensia_exposure4[[#This Row],[Column2]]</f>
        <v xml:space="preserve"> מנורה מבטחים פנסיה - מסלול יעד לפרישה 2050</v>
      </c>
      <c r="M48">
        <f>lirot_pensia_exposure4[[#This Row],[fund_id]]</f>
        <v>2183</v>
      </c>
      <c r="P48">
        <f>lirot_pensia_exposure4[[#This Row],[חשיפה למטח]]</f>
        <v>21.44</v>
      </c>
      <c r="Q48">
        <f>lirot_pensia_exposure4[[#This Row],[חשיפה לחול]]</f>
        <v>41.39</v>
      </c>
      <c r="R48">
        <f>lirot_pensia_exposure4[[#This Row],[חשיפה לישראל]]</f>
        <v>58.61</v>
      </c>
      <c r="S48">
        <f>lirot_pensia_exposure4[[#This Row],[חשיפה מנייתית]]</f>
        <v>52.52</v>
      </c>
    </row>
    <row r="49" spans="2:19" x14ac:dyDescent="0.3">
      <c r="B49">
        <v>2184</v>
      </c>
      <c r="C49" s="133" t="s">
        <v>541</v>
      </c>
      <c r="D49" s="133" t="s">
        <v>306</v>
      </c>
      <c r="E49">
        <v>21.37</v>
      </c>
      <c r="F49">
        <v>42.22</v>
      </c>
      <c r="G49">
        <v>57.78</v>
      </c>
      <c r="H49">
        <v>56.34</v>
      </c>
      <c r="I49" s="133" t="str">
        <f>lirot_pensia_exposure4[[#This Row],[company_name]]</f>
        <v xml:space="preserve">מנורה מבטחים פנסיה וגמל </v>
      </c>
      <c r="J49" s="133" t="s">
        <v>550</v>
      </c>
      <c r="L49" t="str">
        <f>lirot_pensia_exposure4[[#This Row],[Column2]]</f>
        <v xml:space="preserve"> מנורה מבטחים פנסיה - מסלול יעד לפרישה 2055</v>
      </c>
      <c r="M49">
        <f>lirot_pensia_exposure4[[#This Row],[fund_id]]</f>
        <v>2184</v>
      </c>
      <c r="P49">
        <f>lirot_pensia_exposure4[[#This Row],[חשיפה למטח]]</f>
        <v>21.37</v>
      </c>
      <c r="Q49">
        <f>lirot_pensia_exposure4[[#This Row],[חשיפה לחול]]</f>
        <v>42.22</v>
      </c>
      <c r="R49">
        <f>lirot_pensia_exposure4[[#This Row],[חשיפה לישראל]]</f>
        <v>57.78</v>
      </c>
      <c r="S49">
        <f>lirot_pensia_exposure4[[#This Row],[חשיפה מנייתית]]</f>
        <v>56.34</v>
      </c>
    </row>
    <row r="50" spans="2:19" x14ac:dyDescent="0.3">
      <c r="B50">
        <v>2187</v>
      </c>
      <c r="C50" s="133" t="s">
        <v>545</v>
      </c>
      <c r="D50" s="133" t="s">
        <v>307</v>
      </c>
      <c r="E50">
        <v>21.45</v>
      </c>
      <c r="F50">
        <v>45.6</v>
      </c>
      <c r="G50">
        <v>54.4</v>
      </c>
      <c r="H50">
        <v>69.44</v>
      </c>
      <c r="I50" s="133" t="str">
        <f>lirot_pensia_exposure4[[#This Row],[company_name]]</f>
        <v xml:space="preserve">הפניקס פנסיה וגמל </v>
      </c>
      <c r="J50" s="133" t="s">
        <v>550</v>
      </c>
      <c r="L50" t="str">
        <f>lirot_pensia_exposure4[[#This Row],[Column2]]</f>
        <v xml:space="preserve"> הפניקס פנסיה מקיפה - מניות</v>
      </c>
      <c r="M50">
        <f>lirot_pensia_exposure4[[#This Row],[fund_id]]</f>
        <v>2187</v>
      </c>
      <c r="P50">
        <f>lirot_pensia_exposure4[[#This Row],[חשיפה למטח]]</f>
        <v>21.45</v>
      </c>
      <c r="Q50">
        <f>lirot_pensia_exposure4[[#This Row],[חשיפה לחול]]</f>
        <v>45.6</v>
      </c>
      <c r="R50">
        <f>lirot_pensia_exposure4[[#This Row],[חשיפה לישראל]]</f>
        <v>54.4</v>
      </c>
      <c r="S50">
        <f>lirot_pensia_exposure4[[#This Row],[חשיפה מנייתית]]</f>
        <v>69.44</v>
      </c>
    </row>
    <row r="51" spans="2:19" x14ac:dyDescent="0.3">
      <c r="B51">
        <v>2188</v>
      </c>
      <c r="C51" s="133" t="s">
        <v>545</v>
      </c>
      <c r="D51" s="133" t="s">
        <v>308</v>
      </c>
      <c r="E51">
        <v>10.01</v>
      </c>
      <c r="F51">
        <v>16.68</v>
      </c>
      <c r="G51">
        <v>83.32</v>
      </c>
      <c r="H51">
        <v>2.2799999999999998</v>
      </c>
      <c r="I51" s="133" t="str">
        <f>lirot_pensia_exposure4[[#This Row],[company_name]]</f>
        <v xml:space="preserve">הפניקס פנסיה וגמל </v>
      </c>
      <c r="J51" s="133" t="s">
        <v>550</v>
      </c>
      <c r="L51" t="str">
        <f>lirot_pensia_exposure4[[#This Row],[Column2]]</f>
        <v xml:space="preserve"> הפניקס פנסיה מקיפה אשראי ואג"ח</v>
      </c>
      <c r="M51">
        <f>lirot_pensia_exposure4[[#This Row],[fund_id]]</f>
        <v>2188</v>
      </c>
      <c r="P51">
        <f>lirot_pensia_exposure4[[#This Row],[חשיפה למטח]]</f>
        <v>10.01</v>
      </c>
      <c r="Q51">
        <f>lirot_pensia_exposure4[[#This Row],[חשיפה לחול]]</f>
        <v>16.68</v>
      </c>
      <c r="R51">
        <f>lirot_pensia_exposure4[[#This Row],[חשיפה לישראל]]</f>
        <v>83.32</v>
      </c>
      <c r="S51">
        <f>lirot_pensia_exposure4[[#This Row],[חשיפה מנייתית]]</f>
        <v>2.2799999999999998</v>
      </c>
    </row>
    <row r="52" spans="2:19" x14ac:dyDescent="0.3">
      <c r="B52">
        <v>2189</v>
      </c>
      <c r="C52" s="133" t="s">
        <v>545</v>
      </c>
      <c r="D52" s="133" t="s">
        <v>309</v>
      </c>
      <c r="E52">
        <v>0</v>
      </c>
      <c r="F52">
        <v>0</v>
      </c>
      <c r="G52">
        <v>100</v>
      </c>
      <c r="H52">
        <v>0</v>
      </c>
      <c r="I52" s="133" t="str">
        <f>lirot_pensia_exposure4[[#This Row],[company_name]]</f>
        <v xml:space="preserve">הפניקס פנסיה וגמל </v>
      </c>
      <c r="J52" s="133" t="s">
        <v>550</v>
      </c>
      <c r="L52" t="str">
        <f>lirot_pensia_exposure4[[#This Row],[Column2]]</f>
        <v xml:space="preserve"> הפניקס פנסיה מקיפה -כספי (שקלי)</v>
      </c>
      <c r="M52">
        <f>lirot_pensia_exposure4[[#This Row],[fund_id]]</f>
        <v>2189</v>
      </c>
      <c r="P52">
        <f>lirot_pensia_exposure4[[#This Row],[חשיפה למטח]]</f>
        <v>0</v>
      </c>
      <c r="Q52">
        <f>lirot_pensia_exposure4[[#This Row],[חשיפה לחול]]</f>
        <v>0</v>
      </c>
      <c r="R52">
        <f>lirot_pensia_exposure4[[#This Row],[חשיפה לישראל]]</f>
        <v>100</v>
      </c>
      <c r="S52">
        <f>lirot_pensia_exposure4[[#This Row],[חשיפה מנייתית]]</f>
        <v>0</v>
      </c>
    </row>
    <row r="53" spans="2:19" x14ac:dyDescent="0.3">
      <c r="B53">
        <v>2196</v>
      </c>
      <c r="C53" s="133" t="s">
        <v>546</v>
      </c>
      <c r="D53" s="133" t="s">
        <v>310</v>
      </c>
      <c r="E53">
        <v>5.79</v>
      </c>
      <c r="F53">
        <v>13.52</v>
      </c>
      <c r="G53">
        <v>86.48</v>
      </c>
      <c r="H53">
        <v>11.6</v>
      </c>
      <c r="I53" s="133" t="str">
        <f>lirot_pensia_exposure4[[#This Row],[company_name]]</f>
        <v xml:space="preserve">אלטשולר שחם גמל ופנסיה </v>
      </c>
      <c r="J53" s="133" t="s">
        <v>550</v>
      </c>
      <c r="L53" t="str">
        <f>lirot_pensia_exposure4[[#This Row],[Column2]]</f>
        <v xml:space="preserve"> אלטשולר שחם פנסיה מקיפה למקבלי קצבה קיימים</v>
      </c>
      <c r="M53">
        <f>lirot_pensia_exposure4[[#This Row],[fund_id]]</f>
        <v>2196</v>
      </c>
      <c r="P53">
        <f>lirot_pensia_exposure4[[#This Row],[חשיפה למטח]]</f>
        <v>5.79</v>
      </c>
      <c r="Q53">
        <f>lirot_pensia_exposure4[[#This Row],[חשיפה לחול]]</f>
        <v>13.52</v>
      </c>
      <c r="R53">
        <f>lirot_pensia_exposure4[[#This Row],[חשיפה לישראל]]</f>
        <v>86.48</v>
      </c>
      <c r="S53">
        <f>lirot_pensia_exposure4[[#This Row],[חשיפה מנייתית]]</f>
        <v>11.6</v>
      </c>
    </row>
    <row r="54" spans="2:19" x14ac:dyDescent="0.3">
      <c r="B54">
        <v>2201</v>
      </c>
      <c r="C54" s="133" t="s">
        <v>545</v>
      </c>
      <c r="D54" s="133" t="s">
        <v>311</v>
      </c>
      <c r="E54">
        <v>0</v>
      </c>
      <c r="F54">
        <v>0</v>
      </c>
      <c r="G54">
        <v>100</v>
      </c>
      <c r="H54">
        <v>0</v>
      </c>
      <c r="I54" s="133" t="str">
        <f>lirot_pensia_exposure4[[#This Row],[company_name]]</f>
        <v xml:space="preserve">הפניקס פנסיה וגמל </v>
      </c>
      <c r="J54" s="133" t="s">
        <v>550</v>
      </c>
      <c r="L54" t="str">
        <f>lirot_pensia_exposure4[[#This Row],[Column2]]</f>
        <v xml:space="preserve"> הפניקס פנסיה מקיפה - מסלול מקבלי קצבה קיימים</v>
      </c>
      <c r="M54">
        <f>lirot_pensia_exposure4[[#This Row],[fund_id]]</f>
        <v>2201</v>
      </c>
      <c r="P54">
        <f>lirot_pensia_exposure4[[#This Row],[חשיפה למטח]]</f>
        <v>0</v>
      </c>
      <c r="Q54">
        <f>lirot_pensia_exposure4[[#This Row],[חשיפה לחול]]</f>
        <v>0</v>
      </c>
      <c r="R54">
        <f>lirot_pensia_exposure4[[#This Row],[חשיפה לישראל]]</f>
        <v>100</v>
      </c>
      <c r="S54">
        <f>lirot_pensia_exposure4[[#This Row],[חשיפה מנייתית]]</f>
        <v>0</v>
      </c>
    </row>
    <row r="55" spans="2:19" x14ac:dyDescent="0.3">
      <c r="B55">
        <v>2202</v>
      </c>
      <c r="C55" s="133" t="s">
        <v>545</v>
      </c>
      <c r="D55" s="133" t="s">
        <v>312</v>
      </c>
      <c r="E55">
        <v>0</v>
      </c>
      <c r="F55">
        <v>0</v>
      </c>
      <c r="G55">
        <v>100</v>
      </c>
      <c r="H55">
        <v>0</v>
      </c>
      <c r="I55" s="133" t="str">
        <f>lirot_pensia_exposure4[[#This Row],[company_name]]</f>
        <v xml:space="preserve">הפניקס פנסיה וגמל </v>
      </c>
      <c r="J55" s="133" t="s">
        <v>550</v>
      </c>
      <c r="L55" t="str">
        <f>lirot_pensia_exposure4[[#This Row],[Column2]]</f>
        <v xml:space="preserve"> הפניקס פנסיה כללית - מסלול מקבלי קצבה קיימים</v>
      </c>
      <c r="M55">
        <f>lirot_pensia_exposure4[[#This Row],[fund_id]]</f>
        <v>2202</v>
      </c>
      <c r="P55">
        <f>lirot_pensia_exposure4[[#This Row],[חשיפה למטח]]</f>
        <v>0</v>
      </c>
      <c r="Q55">
        <f>lirot_pensia_exposure4[[#This Row],[חשיפה לחול]]</f>
        <v>0</v>
      </c>
      <c r="R55">
        <f>lirot_pensia_exposure4[[#This Row],[חשיפה לישראל]]</f>
        <v>100</v>
      </c>
      <c r="S55">
        <f>lirot_pensia_exposure4[[#This Row],[חשיפה מנייתית]]</f>
        <v>0</v>
      </c>
    </row>
    <row r="56" spans="2:19" x14ac:dyDescent="0.3">
      <c r="B56">
        <v>2203</v>
      </c>
      <c r="C56" s="133" t="s">
        <v>544</v>
      </c>
      <c r="D56" s="133" t="s">
        <v>313</v>
      </c>
      <c r="E56">
        <v>0.48</v>
      </c>
      <c r="F56">
        <v>2.14</v>
      </c>
      <c r="G56">
        <v>97.86</v>
      </c>
      <c r="H56">
        <v>1.1299999999999999</v>
      </c>
      <c r="I56" s="133" t="str">
        <f>lirot_pensia_exposure4[[#This Row],[company_name]]</f>
        <v xml:space="preserve">הראל פנסיה וגמל </v>
      </c>
      <c r="J56" s="133" t="s">
        <v>550</v>
      </c>
      <c r="L56" t="str">
        <f>lirot_pensia_exposure4[[#This Row],[Column2]]</f>
        <v xml:space="preserve"> הראל פנסיה - מקבלי קצבה קיימים</v>
      </c>
      <c r="M56">
        <f>lirot_pensia_exposure4[[#This Row],[fund_id]]</f>
        <v>2203</v>
      </c>
      <c r="P56">
        <f>lirot_pensia_exposure4[[#This Row],[חשיפה למטח]]</f>
        <v>0.48</v>
      </c>
      <c r="Q56">
        <f>lirot_pensia_exposure4[[#This Row],[חשיפה לחול]]</f>
        <v>2.14</v>
      </c>
      <c r="R56">
        <f>lirot_pensia_exposure4[[#This Row],[חשיפה לישראל]]</f>
        <v>97.86</v>
      </c>
      <c r="S56">
        <f>lirot_pensia_exposure4[[#This Row],[חשיפה מנייתית]]</f>
        <v>1.1299999999999999</v>
      </c>
    </row>
    <row r="57" spans="2:19" x14ac:dyDescent="0.3">
      <c r="B57">
        <v>2204</v>
      </c>
      <c r="C57" s="133" t="s">
        <v>544</v>
      </c>
      <c r="D57" s="133" t="s">
        <v>314</v>
      </c>
      <c r="E57">
        <v>0.71</v>
      </c>
      <c r="F57">
        <v>0.89</v>
      </c>
      <c r="G57">
        <v>99.11</v>
      </c>
      <c r="H57">
        <v>0</v>
      </c>
      <c r="I57" s="133" t="str">
        <f>lirot_pensia_exposure4[[#This Row],[company_name]]</f>
        <v xml:space="preserve">הראל פנסיה וגמל </v>
      </c>
      <c r="J57" s="133" t="s">
        <v>550</v>
      </c>
      <c r="L57" t="str">
        <f>lirot_pensia_exposure4[[#This Row],[Column2]]</f>
        <v xml:space="preserve"> הראל פנסיה כללית - מקבלי קצבה קיימים</v>
      </c>
      <c r="M57">
        <f>lirot_pensia_exposure4[[#This Row],[fund_id]]</f>
        <v>2204</v>
      </c>
      <c r="P57">
        <f>lirot_pensia_exposure4[[#This Row],[חשיפה למטח]]</f>
        <v>0.71</v>
      </c>
      <c r="Q57">
        <f>lirot_pensia_exposure4[[#This Row],[חשיפה לחול]]</f>
        <v>0.89</v>
      </c>
      <c r="R57">
        <f>lirot_pensia_exposure4[[#This Row],[חשיפה לישראל]]</f>
        <v>99.11</v>
      </c>
      <c r="S57">
        <f>lirot_pensia_exposure4[[#This Row],[חשיפה מנייתית]]</f>
        <v>0</v>
      </c>
    </row>
    <row r="58" spans="2:19" x14ac:dyDescent="0.3">
      <c r="B58">
        <v>2205</v>
      </c>
      <c r="C58" s="133" t="s">
        <v>542</v>
      </c>
      <c r="D58" s="133" t="s">
        <v>315</v>
      </c>
      <c r="E58">
        <v>0.67</v>
      </c>
      <c r="F58">
        <v>2.65</v>
      </c>
      <c r="G58">
        <v>97.35</v>
      </c>
      <c r="H58">
        <v>1.1200000000000001</v>
      </c>
      <c r="I58" s="133" t="str">
        <f>lirot_pensia_exposure4[[#This Row],[company_name]]</f>
        <v xml:space="preserve">כלל פנסיה וגמל </v>
      </c>
      <c r="J58" s="133" t="s">
        <v>550</v>
      </c>
      <c r="L58" t="str">
        <f>lirot_pensia_exposure4[[#This Row],[Column2]]</f>
        <v xml:space="preserve"> כלל פנסיה למקבלי קצבה קיימים</v>
      </c>
      <c r="M58">
        <f>lirot_pensia_exposure4[[#This Row],[fund_id]]</f>
        <v>2205</v>
      </c>
      <c r="P58">
        <f>lirot_pensia_exposure4[[#This Row],[חשיפה למטח]]</f>
        <v>0.67</v>
      </c>
      <c r="Q58">
        <f>lirot_pensia_exposure4[[#This Row],[חשיפה לחול]]</f>
        <v>2.65</v>
      </c>
      <c r="R58">
        <f>lirot_pensia_exposure4[[#This Row],[חשיפה לישראל]]</f>
        <v>97.35</v>
      </c>
      <c r="S58">
        <f>lirot_pensia_exposure4[[#This Row],[חשיפה מנייתית]]</f>
        <v>1.1200000000000001</v>
      </c>
    </row>
    <row r="59" spans="2:19" x14ac:dyDescent="0.3">
      <c r="B59">
        <v>2206</v>
      </c>
      <c r="C59" s="133" t="s">
        <v>542</v>
      </c>
      <c r="D59" s="133" t="s">
        <v>316</v>
      </c>
      <c r="E59">
        <v>0.66</v>
      </c>
      <c r="F59">
        <v>0.34</v>
      </c>
      <c r="G59">
        <v>99.66</v>
      </c>
      <c r="H59">
        <v>7.0000000000000007E-2</v>
      </c>
      <c r="I59" s="133" t="str">
        <f>lirot_pensia_exposure4[[#This Row],[company_name]]</f>
        <v xml:space="preserve">כלל פנסיה וגמל </v>
      </c>
      <c r="J59" s="133" t="s">
        <v>550</v>
      </c>
      <c r="L59" t="str">
        <f>lirot_pensia_exposure4[[#This Row],[Column2]]</f>
        <v xml:space="preserve"> כלל פנסיה משלימה למקבלי קצבה קיימים</v>
      </c>
      <c r="M59">
        <f>lirot_pensia_exposure4[[#This Row],[fund_id]]</f>
        <v>2206</v>
      </c>
      <c r="P59">
        <f>lirot_pensia_exposure4[[#This Row],[חשיפה למטח]]</f>
        <v>0.66</v>
      </c>
      <c r="Q59">
        <f>lirot_pensia_exposure4[[#This Row],[חשיפה לחול]]</f>
        <v>0.34</v>
      </c>
      <c r="R59">
        <f>lirot_pensia_exposure4[[#This Row],[חשיפה לישראל]]</f>
        <v>99.66</v>
      </c>
      <c r="S59">
        <f>lirot_pensia_exposure4[[#This Row],[חשיפה מנייתית]]</f>
        <v>7.0000000000000007E-2</v>
      </c>
    </row>
    <row r="60" spans="2:19" x14ac:dyDescent="0.3">
      <c r="B60">
        <v>2207</v>
      </c>
      <c r="C60" s="133" t="s">
        <v>543</v>
      </c>
      <c r="D60" s="133" t="s">
        <v>317</v>
      </c>
      <c r="E60">
        <v>0.99</v>
      </c>
      <c r="F60">
        <v>2.84</v>
      </c>
      <c r="G60">
        <v>97.16</v>
      </c>
      <c r="H60">
        <v>1.95</v>
      </c>
      <c r="I60" s="133" t="str">
        <f>lirot_pensia_exposure4[[#This Row],[company_name]]</f>
        <v xml:space="preserve">מגדל מקפת קרנות פנסיה וקופות גמל </v>
      </c>
      <c r="J60" s="133" t="s">
        <v>550</v>
      </c>
      <c r="L60" t="str">
        <f>lirot_pensia_exposure4[[#This Row],[Column2]]</f>
        <v xml:space="preserve"> מגדל מקפת אישית למקבלי קצבה קיימים</v>
      </c>
      <c r="M60">
        <f>lirot_pensia_exposure4[[#This Row],[fund_id]]</f>
        <v>2207</v>
      </c>
      <c r="P60">
        <f>lirot_pensia_exposure4[[#This Row],[חשיפה למטח]]</f>
        <v>0.99</v>
      </c>
      <c r="Q60">
        <f>lirot_pensia_exposure4[[#This Row],[חשיפה לחול]]</f>
        <v>2.84</v>
      </c>
      <c r="R60">
        <f>lirot_pensia_exposure4[[#This Row],[חשיפה לישראל]]</f>
        <v>97.16</v>
      </c>
      <c r="S60">
        <f>lirot_pensia_exposure4[[#This Row],[חשיפה מנייתית]]</f>
        <v>1.95</v>
      </c>
    </row>
    <row r="61" spans="2:19" x14ac:dyDescent="0.3">
      <c r="B61">
        <v>2208</v>
      </c>
      <c r="C61" s="133" t="s">
        <v>543</v>
      </c>
      <c r="D61" s="133" t="s">
        <v>318</v>
      </c>
      <c r="E61">
        <v>1.06</v>
      </c>
      <c r="F61">
        <v>4.0999999999999996</v>
      </c>
      <c r="G61">
        <v>95.9</v>
      </c>
      <c r="H61">
        <v>2.06</v>
      </c>
      <c r="I61" s="133" t="str">
        <f>lirot_pensia_exposure4[[#This Row],[company_name]]</f>
        <v xml:space="preserve">מגדל מקפת קרנות פנסיה וקופות גמל </v>
      </c>
      <c r="J61" s="133" t="s">
        <v>550</v>
      </c>
      <c r="L61" t="str">
        <f>lirot_pensia_exposure4[[#This Row],[Column2]]</f>
        <v xml:space="preserve"> מגדל מקפת משלימה למקבלי קצבה קיימים</v>
      </c>
      <c r="M61">
        <f>lirot_pensia_exposure4[[#This Row],[fund_id]]</f>
        <v>2208</v>
      </c>
      <c r="P61">
        <f>lirot_pensia_exposure4[[#This Row],[חשיפה למטח]]</f>
        <v>1.06</v>
      </c>
      <c r="Q61">
        <f>lirot_pensia_exposure4[[#This Row],[חשיפה לחול]]</f>
        <v>4.0999999999999996</v>
      </c>
      <c r="R61">
        <f>lirot_pensia_exposure4[[#This Row],[חשיפה לישראל]]</f>
        <v>95.9</v>
      </c>
      <c r="S61">
        <f>lirot_pensia_exposure4[[#This Row],[חשיפה מנייתית]]</f>
        <v>2.06</v>
      </c>
    </row>
    <row r="62" spans="2:19" x14ac:dyDescent="0.3">
      <c r="B62">
        <v>2212</v>
      </c>
      <c r="C62" s="133" t="s">
        <v>541</v>
      </c>
      <c r="D62" s="133" t="s">
        <v>319</v>
      </c>
      <c r="E62">
        <v>0</v>
      </c>
      <c r="F62">
        <v>0</v>
      </c>
      <c r="G62">
        <v>100</v>
      </c>
      <c r="H62">
        <v>0</v>
      </c>
      <c r="I62" s="133" t="str">
        <f>lirot_pensia_exposure4[[#This Row],[company_name]]</f>
        <v xml:space="preserve">מנורה מבטחים פנסיה וגמל </v>
      </c>
      <c r="J62" s="133" t="s">
        <v>550</v>
      </c>
      <c r="L62" t="str">
        <f>lirot_pensia_exposure4[[#This Row],[Column2]]</f>
        <v xml:space="preserve"> מנורה מבטחים פנסיה מקבלי קצבה קיימים</v>
      </c>
      <c r="M62">
        <f>lirot_pensia_exposure4[[#This Row],[fund_id]]</f>
        <v>2212</v>
      </c>
      <c r="P62">
        <f>lirot_pensia_exposure4[[#This Row],[חשיפה למטח]]</f>
        <v>0</v>
      </c>
      <c r="Q62">
        <f>lirot_pensia_exposure4[[#This Row],[חשיפה לחול]]</f>
        <v>0</v>
      </c>
      <c r="R62">
        <f>lirot_pensia_exposure4[[#This Row],[חשיפה לישראל]]</f>
        <v>100</v>
      </c>
      <c r="S62">
        <f>lirot_pensia_exposure4[[#This Row],[חשיפה מנייתית]]</f>
        <v>0</v>
      </c>
    </row>
    <row r="63" spans="2:19" x14ac:dyDescent="0.3">
      <c r="B63">
        <v>2213</v>
      </c>
      <c r="C63" s="133" t="s">
        <v>541</v>
      </c>
      <c r="D63" s="133" t="s">
        <v>320</v>
      </c>
      <c r="E63">
        <v>0</v>
      </c>
      <c r="F63">
        <v>0</v>
      </c>
      <c r="G63">
        <v>100</v>
      </c>
      <c r="H63">
        <v>0</v>
      </c>
      <c r="I63" s="133" t="str">
        <f>lirot_pensia_exposure4[[#This Row],[company_name]]</f>
        <v xml:space="preserve">מנורה מבטחים פנסיה וגמל </v>
      </c>
      <c r="J63" s="133" t="s">
        <v>550</v>
      </c>
      <c r="L63" t="str">
        <f>lirot_pensia_exposure4[[#This Row],[Column2]]</f>
        <v xml:space="preserve"> מנורה מבטחים משלימה - מקבלי קצבה קיימים</v>
      </c>
      <c r="M63">
        <f>lirot_pensia_exposure4[[#This Row],[fund_id]]</f>
        <v>2213</v>
      </c>
      <c r="P63">
        <f>lirot_pensia_exposure4[[#This Row],[חשיפה למטח]]</f>
        <v>0</v>
      </c>
      <c r="Q63">
        <f>lirot_pensia_exposure4[[#This Row],[חשיפה לחול]]</f>
        <v>0</v>
      </c>
      <c r="R63">
        <f>lirot_pensia_exposure4[[#This Row],[חשיפה לישראל]]</f>
        <v>100</v>
      </c>
      <c r="S63">
        <f>lirot_pensia_exposure4[[#This Row],[חשיפה מנייתית]]</f>
        <v>0</v>
      </c>
    </row>
    <row r="64" spans="2:19" x14ac:dyDescent="0.3">
      <c r="B64">
        <v>7234</v>
      </c>
      <c r="C64" s="133" t="s">
        <v>545</v>
      </c>
      <c r="D64" s="133" t="s">
        <v>321</v>
      </c>
      <c r="E64">
        <v>25.86</v>
      </c>
      <c r="F64">
        <v>47.98</v>
      </c>
      <c r="G64">
        <v>52.02</v>
      </c>
      <c r="H64">
        <v>54.47</v>
      </c>
      <c r="I64" s="133" t="str">
        <f>lirot_pensia_exposure4[[#This Row],[company_name]]</f>
        <v xml:space="preserve">הפניקס פנסיה וגמל </v>
      </c>
      <c r="J64" s="133" t="s">
        <v>550</v>
      </c>
      <c r="L64" t="str">
        <f>lirot_pensia_exposure4[[#This Row],[Column2]]</f>
        <v xml:space="preserve"> הפניקס פנסיה משלימה - מסלול לבני 50 ומטה</v>
      </c>
      <c r="M64">
        <f>lirot_pensia_exposure4[[#This Row],[fund_id]]</f>
        <v>7234</v>
      </c>
      <c r="P64">
        <f>lirot_pensia_exposure4[[#This Row],[חשיפה למטח]]</f>
        <v>25.86</v>
      </c>
      <c r="Q64">
        <f>lirot_pensia_exposure4[[#This Row],[חשיפה לחול]]</f>
        <v>47.98</v>
      </c>
      <c r="R64">
        <f>lirot_pensia_exposure4[[#This Row],[חשיפה לישראל]]</f>
        <v>52.02</v>
      </c>
      <c r="S64">
        <f>lirot_pensia_exposure4[[#This Row],[חשיפה מנייתית]]</f>
        <v>54.47</v>
      </c>
    </row>
    <row r="65" spans="2:19" x14ac:dyDescent="0.3">
      <c r="B65">
        <v>7235</v>
      </c>
      <c r="C65" s="133" t="s">
        <v>545</v>
      </c>
      <c r="D65" s="133" t="s">
        <v>322</v>
      </c>
      <c r="E65">
        <v>21.7</v>
      </c>
      <c r="F65">
        <v>36.29</v>
      </c>
      <c r="G65">
        <v>63.71</v>
      </c>
      <c r="H65">
        <v>43.29</v>
      </c>
      <c r="I65" s="133" t="str">
        <f>lirot_pensia_exposure4[[#This Row],[company_name]]</f>
        <v xml:space="preserve">הפניקס פנסיה וגמל </v>
      </c>
      <c r="J65" s="133" t="s">
        <v>550</v>
      </c>
      <c r="L65" t="str">
        <f>lirot_pensia_exposure4[[#This Row],[Column2]]</f>
        <v xml:space="preserve"> הפניקס פנסיה משלימה - מסלול לבני 50 עד 60</v>
      </c>
      <c r="M65">
        <f>lirot_pensia_exposure4[[#This Row],[fund_id]]</f>
        <v>7235</v>
      </c>
      <c r="P65">
        <f>lirot_pensia_exposure4[[#This Row],[חשיפה למטח]]</f>
        <v>21.7</v>
      </c>
      <c r="Q65">
        <f>lirot_pensia_exposure4[[#This Row],[חשיפה לחול]]</f>
        <v>36.29</v>
      </c>
      <c r="R65">
        <f>lirot_pensia_exposure4[[#This Row],[חשיפה לישראל]]</f>
        <v>63.71</v>
      </c>
      <c r="S65">
        <f>lirot_pensia_exposure4[[#This Row],[חשיפה מנייתית]]</f>
        <v>43.29</v>
      </c>
    </row>
    <row r="66" spans="2:19" x14ac:dyDescent="0.3">
      <c r="B66">
        <v>7236</v>
      </c>
      <c r="C66" s="133" t="s">
        <v>545</v>
      </c>
      <c r="D66" s="133" t="s">
        <v>323</v>
      </c>
      <c r="E66">
        <v>20.46</v>
      </c>
      <c r="F66">
        <v>34.5</v>
      </c>
      <c r="G66">
        <v>65.5</v>
      </c>
      <c r="H66">
        <v>26.53</v>
      </c>
      <c r="I66" s="133" t="str">
        <f>lirot_pensia_exposure4[[#This Row],[company_name]]</f>
        <v xml:space="preserve">הפניקס פנסיה וגמל </v>
      </c>
      <c r="J66" s="133" t="s">
        <v>550</v>
      </c>
      <c r="L66" t="str">
        <f>lirot_pensia_exposure4[[#This Row],[Column2]]</f>
        <v xml:space="preserve"> הפניקס פנסיה משלימה - מסלול לבני 60 ומעלה</v>
      </c>
      <c r="M66">
        <f>lirot_pensia_exposure4[[#This Row],[fund_id]]</f>
        <v>7236</v>
      </c>
      <c r="P66">
        <f>lirot_pensia_exposure4[[#This Row],[חשיפה למטח]]</f>
        <v>20.46</v>
      </c>
      <c r="Q66">
        <f>lirot_pensia_exposure4[[#This Row],[חשיפה לחול]]</f>
        <v>34.5</v>
      </c>
      <c r="R66">
        <f>lirot_pensia_exposure4[[#This Row],[חשיפה לישראל]]</f>
        <v>65.5</v>
      </c>
      <c r="S66">
        <f>lirot_pensia_exposure4[[#This Row],[חשיפה מנייתית]]</f>
        <v>26.53</v>
      </c>
    </row>
    <row r="67" spans="2:19" x14ac:dyDescent="0.3">
      <c r="B67">
        <v>8318</v>
      </c>
      <c r="C67" s="133" t="s">
        <v>545</v>
      </c>
      <c r="D67" s="133" t="s">
        <v>324</v>
      </c>
      <c r="E67">
        <v>30.83</v>
      </c>
      <c r="F67">
        <v>61.68</v>
      </c>
      <c r="G67">
        <v>38.32</v>
      </c>
      <c r="H67">
        <v>95.11</v>
      </c>
      <c r="I67" s="133" t="str">
        <f>lirot_pensia_exposure4[[#This Row],[company_name]]</f>
        <v xml:space="preserve">הפניקס פנסיה וגמל </v>
      </c>
      <c r="J67" s="133" t="s">
        <v>550</v>
      </c>
      <c r="L67" t="str">
        <f>lirot_pensia_exposure4[[#This Row],[Column2]]</f>
        <v xml:space="preserve"> הפניקס פנסיה משלימה - מניות</v>
      </c>
      <c r="M67">
        <f>lirot_pensia_exposure4[[#This Row],[fund_id]]</f>
        <v>8318</v>
      </c>
      <c r="P67">
        <f>lirot_pensia_exposure4[[#This Row],[חשיפה למטח]]</f>
        <v>30.83</v>
      </c>
      <c r="Q67">
        <f>lirot_pensia_exposure4[[#This Row],[חשיפה לחול]]</f>
        <v>61.68</v>
      </c>
      <c r="R67">
        <f>lirot_pensia_exposure4[[#This Row],[חשיפה לישראל]]</f>
        <v>38.32</v>
      </c>
      <c r="S67">
        <f>lirot_pensia_exposure4[[#This Row],[חשיפה מנייתית]]</f>
        <v>95.11</v>
      </c>
    </row>
    <row r="68" spans="2:19" x14ac:dyDescent="0.3">
      <c r="B68">
        <v>8319</v>
      </c>
      <c r="C68" s="133" t="s">
        <v>545</v>
      </c>
      <c r="D68" s="133" t="s">
        <v>325</v>
      </c>
      <c r="E68">
        <v>12.65</v>
      </c>
      <c r="F68">
        <v>25.36</v>
      </c>
      <c r="G68">
        <v>74.64</v>
      </c>
      <c r="H68">
        <v>0.19</v>
      </c>
      <c r="I68" s="133" t="str">
        <f>lirot_pensia_exposure4[[#This Row],[company_name]]</f>
        <v xml:space="preserve">הפניקס פנסיה וגמל </v>
      </c>
      <c r="J68" s="133" t="s">
        <v>550</v>
      </c>
      <c r="L68" t="str">
        <f>lirot_pensia_exposure4[[#This Row],[Column2]]</f>
        <v xml:space="preserve"> הפניקס פנסיה משלימה - אשראי ואג"ח</v>
      </c>
      <c r="M68">
        <f>lirot_pensia_exposure4[[#This Row],[fund_id]]</f>
        <v>8319</v>
      </c>
      <c r="P68">
        <f>lirot_pensia_exposure4[[#This Row],[חשיפה למטח]]</f>
        <v>12.65</v>
      </c>
      <c r="Q68">
        <f>lirot_pensia_exposure4[[#This Row],[חשיפה לחול]]</f>
        <v>25.36</v>
      </c>
      <c r="R68">
        <f>lirot_pensia_exposure4[[#This Row],[חשיפה לישראל]]</f>
        <v>74.64</v>
      </c>
      <c r="S68">
        <f>lirot_pensia_exposure4[[#This Row],[חשיפה מנייתית]]</f>
        <v>0.19</v>
      </c>
    </row>
    <row r="69" spans="2:19" x14ac:dyDescent="0.3">
      <c r="B69">
        <v>8320</v>
      </c>
      <c r="C69" s="133" t="s">
        <v>545</v>
      </c>
      <c r="D69" s="133" t="s">
        <v>326</v>
      </c>
      <c r="E69">
        <v>0</v>
      </c>
      <c r="F69">
        <v>0</v>
      </c>
      <c r="G69">
        <v>100</v>
      </c>
      <c r="H69">
        <v>0</v>
      </c>
      <c r="I69" s="133" t="str">
        <f>lirot_pensia_exposure4[[#This Row],[company_name]]</f>
        <v xml:space="preserve">הפניקס פנסיה וגמל </v>
      </c>
      <c r="J69" s="133" t="s">
        <v>550</v>
      </c>
      <c r="L69" t="str">
        <f>lirot_pensia_exposure4[[#This Row],[Column2]]</f>
        <v xml:space="preserve"> הפניקס פנסיה משלימה - כספי (שקלי)</v>
      </c>
      <c r="M69">
        <f>lirot_pensia_exposure4[[#This Row],[fund_id]]</f>
        <v>8320</v>
      </c>
      <c r="P69">
        <f>lirot_pensia_exposure4[[#This Row],[חשיפה למטח]]</f>
        <v>0</v>
      </c>
      <c r="Q69">
        <f>lirot_pensia_exposure4[[#This Row],[חשיפה לחול]]</f>
        <v>0</v>
      </c>
      <c r="R69">
        <f>lirot_pensia_exposure4[[#This Row],[חשיפה לישראל]]</f>
        <v>100</v>
      </c>
      <c r="S69">
        <f>lirot_pensia_exposure4[[#This Row],[חשיפה מנייתית]]</f>
        <v>0</v>
      </c>
    </row>
    <row r="70" spans="2:19" x14ac:dyDescent="0.3">
      <c r="B70">
        <v>8561</v>
      </c>
      <c r="C70" s="133" t="s">
        <v>541</v>
      </c>
      <c r="D70" s="133" t="s">
        <v>327</v>
      </c>
      <c r="E70">
        <v>0</v>
      </c>
      <c r="F70">
        <v>0</v>
      </c>
      <c r="G70">
        <v>100</v>
      </c>
      <c r="H70">
        <v>0</v>
      </c>
      <c r="I70" s="133" t="str">
        <f>lirot_pensia_exposure4[[#This Row],[company_name]]</f>
        <v xml:space="preserve">מנורה מבטחים פנסיה וגמל </v>
      </c>
      <c r="J70" s="133" t="s">
        <v>550</v>
      </c>
      <c r="L70" t="str">
        <f>lirot_pensia_exposure4[[#This Row],[Column2]]</f>
        <v xml:space="preserve"> מנורה מבטחים פנסיה קצבה לזכאים קיימים</v>
      </c>
      <c r="M70">
        <f>lirot_pensia_exposure4[[#This Row],[fund_id]]</f>
        <v>8561</v>
      </c>
      <c r="P70">
        <f>lirot_pensia_exposure4[[#This Row],[חשיפה למטח]]</f>
        <v>0</v>
      </c>
      <c r="Q70">
        <f>lirot_pensia_exposure4[[#This Row],[חשיפה לחול]]</f>
        <v>0</v>
      </c>
      <c r="R70">
        <f>lirot_pensia_exposure4[[#This Row],[חשיפה לישראל]]</f>
        <v>100</v>
      </c>
      <c r="S70">
        <f>lirot_pensia_exposure4[[#This Row],[חשיפה מנייתית]]</f>
        <v>0</v>
      </c>
    </row>
    <row r="71" spans="2:19" x14ac:dyDescent="0.3">
      <c r="B71">
        <v>8580</v>
      </c>
      <c r="C71" s="133" t="s">
        <v>546</v>
      </c>
      <c r="D71" s="133" t="s">
        <v>328</v>
      </c>
      <c r="E71">
        <v>4.2</v>
      </c>
      <c r="F71">
        <v>9.8699999999999992</v>
      </c>
      <c r="G71">
        <v>90.13</v>
      </c>
      <c r="H71">
        <v>12.32</v>
      </c>
      <c r="I71" s="133" t="str">
        <f>lirot_pensia_exposure4[[#This Row],[company_name]]</f>
        <v xml:space="preserve">אלטשולר שחם גמל ופנסיה </v>
      </c>
      <c r="J71" s="133" t="s">
        <v>550</v>
      </c>
      <c r="L71" t="str">
        <f>lirot_pensia_exposure4[[#This Row],[Column2]]</f>
        <v xml:space="preserve"> אלטשולר שחם פנסיה כללית למקבלי קצבה קיימים</v>
      </c>
      <c r="M71">
        <f>lirot_pensia_exposure4[[#This Row],[fund_id]]</f>
        <v>8580</v>
      </c>
      <c r="P71">
        <f>lirot_pensia_exposure4[[#This Row],[חשיפה למטח]]</f>
        <v>4.2</v>
      </c>
      <c r="Q71">
        <f>lirot_pensia_exposure4[[#This Row],[חשיפה לחול]]</f>
        <v>9.8699999999999992</v>
      </c>
      <c r="R71">
        <f>lirot_pensia_exposure4[[#This Row],[חשיפה לישראל]]</f>
        <v>90.13</v>
      </c>
      <c r="S71">
        <f>lirot_pensia_exposure4[[#This Row],[חשיפה מנייתית]]</f>
        <v>12.32</v>
      </c>
    </row>
    <row r="72" spans="2:19" x14ac:dyDescent="0.3">
      <c r="B72">
        <v>8588</v>
      </c>
      <c r="C72" s="133" t="s">
        <v>544</v>
      </c>
      <c r="D72" s="133" t="s">
        <v>329</v>
      </c>
      <c r="E72">
        <v>0.01</v>
      </c>
      <c r="F72">
        <v>0.02</v>
      </c>
      <c r="G72">
        <v>99.98</v>
      </c>
      <c r="H72">
        <v>0</v>
      </c>
      <c r="I72" s="133" t="str">
        <f>lirot_pensia_exposure4[[#This Row],[company_name]]</f>
        <v xml:space="preserve">הראל פנסיה וגמל </v>
      </c>
      <c r="J72" s="133" t="s">
        <v>550</v>
      </c>
      <c r="L72" t="str">
        <f>lirot_pensia_exposure4[[#This Row],[Column2]]</f>
        <v xml:space="preserve"> הראל פנסיה - קצבה לזכאים קיימים</v>
      </c>
      <c r="M72">
        <f>lirot_pensia_exposure4[[#This Row],[fund_id]]</f>
        <v>8588</v>
      </c>
      <c r="P72">
        <f>lirot_pensia_exposure4[[#This Row],[חשיפה למטח]]</f>
        <v>0.01</v>
      </c>
      <c r="Q72">
        <f>lirot_pensia_exposure4[[#This Row],[חשיפה לחול]]</f>
        <v>0.02</v>
      </c>
      <c r="R72">
        <f>lirot_pensia_exposure4[[#This Row],[חשיפה לישראל]]</f>
        <v>99.98</v>
      </c>
      <c r="S72">
        <f>lirot_pensia_exposure4[[#This Row],[חשיפה מנייתית]]</f>
        <v>0</v>
      </c>
    </row>
    <row r="73" spans="2:19" x14ac:dyDescent="0.3">
      <c r="B73">
        <v>8602</v>
      </c>
      <c r="C73" s="133" t="s">
        <v>543</v>
      </c>
      <c r="D73" s="133" t="s">
        <v>330</v>
      </c>
      <c r="E73">
        <v>0.8</v>
      </c>
      <c r="F73">
        <v>1.33</v>
      </c>
      <c r="G73">
        <v>98.67</v>
      </c>
      <c r="H73">
        <v>1.88</v>
      </c>
      <c r="I73" s="133" t="str">
        <f>lirot_pensia_exposure4[[#This Row],[company_name]]</f>
        <v xml:space="preserve">מגדל מקפת קרנות פנסיה וקופות גמל </v>
      </c>
      <c r="J73" s="133" t="s">
        <v>550</v>
      </c>
      <c r="L73" t="str">
        <f>lirot_pensia_exposure4[[#This Row],[Column2]]</f>
        <v xml:space="preserve"> מגדל מקפת אישית קצבה לזכאים קיימים</v>
      </c>
      <c r="M73">
        <f>lirot_pensia_exposure4[[#This Row],[fund_id]]</f>
        <v>8602</v>
      </c>
      <c r="P73">
        <f>lirot_pensia_exposure4[[#This Row],[חשיפה למטח]]</f>
        <v>0.8</v>
      </c>
      <c r="Q73">
        <f>lirot_pensia_exposure4[[#This Row],[חשיפה לחול]]</f>
        <v>1.33</v>
      </c>
      <c r="R73">
        <f>lirot_pensia_exposure4[[#This Row],[חשיפה לישראל]]</f>
        <v>98.67</v>
      </c>
      <c r="S73">
        <f>lirot_pensia_exposure4[[#This Row],[חשיפה מנייתית]]</f>
        <v>1.88</v>
      </c>
    </row>
    <row r="74" spans="2:19" x14ac:dyDescent="0.3">
      <c r="B74">
        <v>8603</v>
      </c>
      <c r="C74" s="133" t="s">
        <v>543</v>
      </c>
      <c r="D74" s="133" t="s">
        <v>331</v>
      </c>
      <c r="E74">
        <v>0.93</v>
      </c>
      <c r="F74">
        <v>1.31</v>
      </c>
      <c r="G74">
        <v>98.69</v>
      </c>
      <c r="H74">
        <v>1.86</v>
      </c>
      <c r="I74" s="133" t="str">
        <f>lirot_pensia_exposure4[[#This Row],[company_name]]</f>
        <v xml:space="preserve">מגדל מקפת קרנות פנסיה וקופות גמל </v>
      </c>
      <c r="J74" s="133" t="s">
        <v>550</v>
      </c>
      <c r="L74" t="str">
        <f>lirot_pensia_exposure4[[#This Row],[Column2]]</f>
        <v xml:space="preserve"> מגדל מקפת אישית הלכה למקבלי קצבה קיימים</v>
      </c>
      <c r="M74">
        <f>lirot_pensia_exposure4[[#This Row],[fund_id]]</f>
        <v>8603</v>
      </c>
      <c r="P74">
        <f>lirot_pensia_exposure4[[#This Row],[חשיפה למטח]]</f>
        <v>0.93</v>
      </c>
      <c r="Q74">
        <f>lirot_pensia_exposure4[[#This Row],[חשיפה לחול]]</f>
        <v>1.31</v>
      </c>
      <c r="R74">
        <f>lirot_pensia_exposure4[[#This Row],[חשיפה לישראל]]</f>
        <v>98.69</v>
      </c>
      <c r="S74">
        <f>lirot_pensia_exposure4[[#This Row],[חשיפה מנייתית]]</f>
        <v>1.86</v>
      </c>
    </row>
    <row r="75" spans="2:19" x14ac:dyDescent="0.3">
      <c r="B75">
        <v>8604</v>
      </c>
      <c r="C75" s="133" t="s">
        <v>543</v>
      </c>
      <c r="D75" s="133" t="s">
        <v>332</v>
      </c>
      <c r="E75">
        <v>12.04</v>
      </c>
      <c r="F75">
        <v>20.04</v>
      </c>
      <c r="G75">
        <v>79.960000000000008</v>
      </c>
      <c r="H75">
        <v>22.69</v>
      </c>
      <c r="I75" s="133" t="str">
        <f>lirot_pensia_exposure4[[#This Row],[company_name]]</f>
        <v xml:space="preserve">מגדל מקפת קרנות פנסיה וקופות גמל </v>
      </c>
      <c r="J75" s="133" t="s">
        <v>550</v>
      </c>
      <c r="L75" t="str">
        <f>lirot_pensia_exposure4[[#This Row],[Column2]]</f>
        <v xml:space="preserve"> מגדל מקפת משלימה הלכה למקבלי קצבה</v>
      </c>
      <c r="M75">
        <f>lirot_pensia_exposure4[[#This Row],[fund_id]]</f>
        <v>8604</v>
      </c>
      <c r="P75">
        <f>lirot_pensia_exposure4[[#This Row],[חשיפה למטח]]</f>
        <v>12.04</v>
      </c>
      <c r="Q75">
        <f>lirot_pensia_exposure4[[#This Row],[חשיפה לחול]]</f>
        <v>20.04</v>
      </c>
      <c r="R75">
        <f>lirot_pensia_exposure4[[#This Row],[חשיפה לישראל]]</f>
        <v>79.960000000000008</v>
      </c>
      <c r="S75">
        <f>lirot_pensia_exposure4[[#This Row],[חשיפה מנייתית]]</f>
        <v>22.69</v>
      </c>
    </row>
    <row r="76" spans="2:19" x14ac:dyDescent="0.3">
      <c r="B76">
        <v>8645</v>
      </c>
      <c r="C76" s="133" t="s">
        <v>540</v>
      </c>
      <c r="D76" s="133" t="s">
        <v>333</v>
      </c>
      <c r="E76">
        <v>0.24</v>
      </c>
      <c r="F76">
        <v>0</v>
      </c>
      <c r="G76">
        <v>100</v>
      </c>
      <c r="H76">
        <v>0</v>
      </c>
      <c r="I76" s="133" t="str">
        <f>lirot_pensia_exposure4[[#This Row],[company_name]]</f>
        <v xml:space="preserve">מיטב גמל ופנסיה </v>
      </c>
      <c r="J76" s="133" t="s">
        <v>550</v>
      </c>
      <c r="L76" t="str">
        <f>lirot_pensia_exposure4[[#This Row],[Column2]]</f>
        <v xml:space="preserve"> מיטב פנסיה מקיפה קצבה לזכאים קיימים</v>
      </c>
      <c r="M76">
        <f>lirot_pensia_exposure4[[#This Row],[fund_id]]</f>
        <v>8645</v>
      </c>
      <c r="P76">
        <f>lirot_pensia_exposure4[[#This Row],[חשיפה למטח]]</f>
        <v>0.24</v>
      </c>
      <c r="Q76">
        <f>lirot_pensia_exposure4[[#This Row],[חשיפה לחול]]</f>
        <v>0</v>
      </c>
      <c r="R76">
        <f>lirot_pensia_exposure4[[#This Row],[חשיפה לישראל]]</f>
        <v>100</v>
      </c>
      <c r="S76">
        <f>lirot_pensia_exposure4[[#This Row],[חשיפה מנייתית]]</f>
        <v>0</v>
      </c>
    </row>
    <row r="77" spans="2:19" x14ac:dyDescent="0.3">
      <c r="B77">
        <v>8801</v>
      </c>
      <c r="C77" s="133" t="s">
        <v>543</v>
      </c>
      <c r="D77" s="133" t="s">
        <v>334</v>
      </c>
      <c r="E77">
        <v>20.62</v>
      </c>
      <c r="F77">
        <v>46.4</v>
      </c>
      <c r="G77">
        <v>53.6</v>
      </c>
      <c r="H77">
        <v>55.9</v>
      </c>
      <c r="I77" s="133" t="str">
        <f>lirot_pensia_exposure4[[#This Row],[company_name]]</f>
        <v xml:space="preserve">מגדל מקפת קרנות פנסיה וקופות גמל </v>
      </c>
      <c r="J77" s="133" t="s">
        <v>550</v>
      </c>
      <c r="L77" t="str">
        <f>lirot_pensia_exposure4[[#This Row],[Column2]]</f>
        <v xml:space="preserve"> מגדל מקפת אישית לבני 50 ומטה</v>
      </c>
      <c r="M77">
        <f>lirot_pensia_exposure4[[#This Row],[fund_id]]</f>
        <v>8801</v>
      </c>
      <c r="P77">
        <f>lirot_pensia_exposure4[[#This Row],[חשיפה למטח]]</f>
        <v>20.62</v>
      </c>
      <c r="Q77">
        <f>lirot_pensia_exposure4[[#This Row],[חשיפה לחול]]</f>
        <v>46.4</v>
      </c>
      <c r="R77">
        <f>lirot_pensia_exposure4[[#This Row],[חשיפה לישראל]]</f>
        <v>53.6</v>
      </c>
      <c r="S77">
        <f>lirot_pensia_exposure4[[#This Row],[חשיפה מנייתית]]</f>
        <v>55.9</v>
      </c>
    </row>
    <row r="78" spans="2:19" x14ac:dyDescent="0.3">
      <c r="B78">
        <v>8802</v>
      </c>
      <c r="C78" s="133" t="s">
        <v>543</v>
      </c>
      <c r="D78" s="133" t="s">
        <v>335</v>
      </c>
      <c r="E78">
        <v>20.54</v>
      </c>
      <c r="F78">
        <v>39</v>
      </c>
      <c r="G78">
        <v>61</v>
      </c>
      <c r="H78">
        <v>45.89</v>
      </c>
      <c r="I78" s="133" t="str">
        <f>lirot_pensia_exposure4[[#This Row],[company_name]]</f>
        <v xml:space="preserve">מגדל מקפת קרנות פנסיה וקופות גמל </v>
      </c>
      <c r="J78" s="133" t="s">
        <v>550</v>
      </c>
      <c r="L78" t="str">
        <f>lirot_pensia_exposure4[[#This Row],[Column2]]</f>
        <v xml:space="preserve"> מגדל מקפת אישית לבני 50 עד 60</v>
      </c>
      <c r="M78">
        <f>lirot_pensia_exposure4[[#This Row],[fund_id]]</f>
        <v>8802</v>
      </c>
      <c r="P78">
        <f>lirot_pensia_exposure4[[#This Row],[חשיפה למטח]]</f>
        <v>20.54</v>
      </c>
      <c r="Q78">
        <f>lirot_pensia_exposure4[[#This Row],[חשיפה לחול]]</f>
        <v>39</v>
      </c>
      <c r="R78">
        <f>lirot_pensia_exposure4[[#This Row],[חשיפה לישראל]]</f>
        <v>61</v>
      </c>
      <c r="S78">
        <f>lirot_pensia_exposure4[[#This Row],[חשיפה מנייתית]]</f>
        <v>45.89</v>
      </c>
    </row>
    <row r="79" spans="2:19" x14ac:dyDescent="0.3">
      <c r="B79">
        <v>8803</v>
      </c>
      <c r="C79" s="133" t="s">
        <v>543</v>
      </c>
      <c r="D79" s="133" t="s">
        <v>336</v>
      </c>
      <c r="E79">
        <v>14.64</v>
      </c>
      <c r="F79">
        <v>28.09</v>
      </c>
      <c r="G79">
        <v>71.91</v>
      </c>
      <c r="H79">
        <v>27.72</v>
      </c>
      <c r="I79" s="133" t="str">
        <f>lirot_pensia_exposure4[[#This Row],[company_name]]</f>
        <v xml:space="preserve">מגדל מקפת קרנות פנסיה וקופות גמל </v>
      </c>
      <c r="J79" s="133" t="s">
        <v>550</v>
      </c>
      <c r="L79" t="str">
        <f>lirot_pensia_exposure4[[#This Row],[Column2]]</f>
        <v xml:space="preserve"> מגדל מקפת אישית לבני 60 ומעלה</v>
      </c>
      <c r="M79">
        <f>lirot_pensia_exposure4[[#This Row],[fund_id]]</f>
        <v>8803</v>
      </c>
      <c r="P79">
        <f>lirot_pensia_exposure4[[#This Row],[חשיפה למטח]]</f>
        <v>14.64</v>
      </c>
      <c r="Q79">
        <f>lirot_pensia_exposure4[[#This Row],[חשיפה לחול]]</f>
        <v>28.09</v>
      </c>
      <c r="R79">
        <f>lirot_pensia_exposure4[[#This Row],[חשיפה לישראל]]</f>
        <v>71.91</v>
      </c>
      <c r="S79">
        <f>lirot_pensia_exposure4[[#This Row],[חשיפה מנייתית]]</f>
        <v>27.72</v>
      </c>
    </row>
    <row r="80" spans="2:19" x14ac:dyDescent="0.3">
      <c r="B80">
        <v>8806</v>
      </c>
      <c r="C80" s="133" t="s">
        <v>544</v>
      </c>
      <c r="D80" s="133" t="s">
        <v>337</v>
      </c>
      <c r="E80">
        <v>0</v>
      </c>
      <c r="F80">
        <v>0</v>
      </c>
      <c r="G80">
        <v>100</v>
      </c>
      <c r="H80">
        <v>0</v>
      </c>
      <c r="I80" s="133" t="str">
        <f>lirot_pensia_exposure4[[#This Row],[company_name]]</f>
        <v xml:space="preserve">הראל פנסיה וגמל </v>
      </c>
      <c r="J80" s="133" t="s">
        <v>550</v>
      </c>
      <c r="L80" t="str">
        <f>lirot_pensia_exposure4[[#This Row],[Column2]]</f>
        <v xml:space="preserve"> הראל פנסיה- הלכה למקבלי קצבה קיימים</v>
      </c>
      <c r="M80">
        <f>lirot_pensia_exposure4[[#This Row],[fund_id]]</f>
        <v>8806</v>
      </c>
      <c r="P80">
        <f>lirot_pensia_exposure4[[#This Row],[חשיפה למטח]]</f>
        <v>0</v>
      </c>
      <c r="Q80">
        <f>lirot_pensia_exposure4[[#This Row],[חשיפה לחול]]</f>
        <v>0</v>
      </c>
      <c r="R80">
        <f>lirot_pensia_exposure4[[#This Row],[חשיפה לישראל]]</f>
        <v>100</v>
      </c>
      <c r="S80">
        <f>lirot_pensia_exposure4[[#This Row],[חשיפה מנייתית]]</f>
        <v>0</v>
      </c>
    </row>
    <row r="81" spans="2:19" x14ac:dyDescent="0.3">
      <c r="B81">
        <v>8812</v>
      </c>
      <c r="C81" s="133" t="s">
        <v>541</v>
      </c>
      <c r="D81" s="133" t="s">
        <v>338</v>
      </c>
      <c r="E81">
        <v>21.41</v>
      </c>
      <c r="F81">
        <v>44.32</v>
      </c>
      <c r="G81">
        <v>55.68</v>
      </c>
      <c r="H81">
        <v>57.69</v>
      </c>
      <c r="I81" s="133" t="str">
        <f>lirot_pensia_exposure4[[#This Row],[company_name]]</f>
        <v xml:space="preserve">מנורה מבטחים פנסיה וגמל </v>
      </c>
      <c r="J81" s="133" t="s">
        <v>550</v>
      </c>
      <c r="L81" t="str">
        <f>lirot_pensia_exposure4[[#This Row],[Column2]]</f>
        <v xml:space="preserve"> מנורה מבטחים פנסיה - מסלול יעד לפרישה 2060</v>
      </c>
      <c r="M81">
        <f>lirot_pensia_exposure4[[#This Row],[fund_id]]</f>
        <v>8812</v>
      </c>
      <c r="P81">
        <f>lirot_pensia_exposure4[[#This Row],[חשיפה למטח]]</f>
        <v>21.41</v>
      </c>
      <c r="Q81">
        <f>lirot_pensia_exposure4[[#This Row],[חשיפה לחול]]</f>
        <v>44.32</v>
      </c>
      <c r="R81">
        <f>lirot_pensia_exposure4[[#This Row],[חשיפה לישראל]]</f>
        <v>55.68</v>
      </c>
      <c r="S81">
        <f>lirot_pensia_exposure4[[#This Row],[חשיפה מנייתית]]</f>
        <v>57.69</v>
      </c>
    </row>
    <row r="82" spans="2:19" x14ac:dyDescent="0.3">
      <c r="B82">
        <v>9097</v>
      </c>
      <c r="C82" s="133" t="s">
        <v>544</v>
      </c>
      <c r="D82" s="133" t="s">
        <v>339</v>
      </c>
      <c r="E82">
        <v>0</v>
      </c>
      <c r="F82">
        <v>0</v>
      </c>
      <c r="G82">
        <v>100</v>
      </c>
      <c r="H82">
        <v>0</v>
      </c>
      <c r="I82" s="133" t="str">
        <f>lirot_pensia_exposure4[[#This Row],[company_name]]</f>
        <v xml:space="preserve">הראל פנסיה וגמל </v>
      </c>
      <c r="J82" s="133" t="s">
        <v>550</v>
      </c>
      <c r="L82" t="str">
        <f>lirot_pensia_exposure4[[#This Row],[Column2]]</f>
        <v xml:space="preserve"> הראל פנסיה - כספי (שקלי)</v>
      </c>
      <c r="M82">
        <f>lirot_pensia_exposure4[[#This Row],[fund_id]]</f>
        <v>9097</v>
      </c>
      <c r="P82">
        <f>lirot_pensia_exposure4[[#This Row],[חשיפה למטח]]</f>
        <v>0</v>
      </c>
      <c r="Q82">
        <f>lirot_pensia_exposure4[[#This Row],[חשיפה לחול]]</f>
        <v>0</v>
      </c>
      <c r="R82">
        <f>lirot_pensia_exposure4[[#This Row],[חשיפה לישראל]]</f>
        <v>100</v>
      </c>
      <c r="S82">
        <f>lirot_pensia_exposure4[[#This Row],[חשיפה מנייתית]]</f>
        <v>0</v>
      </c>
    </row>
    <row r="83" spans="2:19" x14ac:dyDescent="0.3">
      <c r="B83">
        <v>9453</v>
      </c>
      <c r="C83" s="133" t="s">
        <v>543</v>
      </c>
      <c r="D83" s="133" t="s">
        <v>340</v>
      </c>
      <c r="E83">
        <v>20.23</v>
      </c>
      <c r="F83">
        <v>46.66</v>
      </c>
      <c r="G83">
        <v>53.34</v>
      </c>
      <c r="H83">
        <v>55.36</v>
      </c>
      <c r="I83" s="133" t="str">
        <f>lirot_pensia_exposure4[[#This Row],[company_name]]</f>
        <v xml:space="preserve">מגדל מקפת קרנות פנסיה וקופות גמל </v>
      </c>
      <c r="J83" s="133" t="s">
        <v>550</v>
      </c>
      <c r="L83" t="str">
        <f>lirot_pensia_exposure4[[#This Row],[Column2]]</f>
        <v xml:space="preserve"> מגדל מקפת משלימה לבני 50 ומטה</v>
      </c>
      <c r="M83">
        <f>lirot_pensia_exposure4[[#This Row],[fund_id]]</f>
        <v>9453</v>
      </c>
      <c r="P83">
        <f>lirot_pensia_exposure4[[#This Row],[חשיפה למטח]]</f>
        <v>20.23</v>
      </c>
      <c r="Q83">
        <f>lirot_pensia_exposure4[[#This Row],[חשיפה לחול]]</f>
        <v>46.66</v>
      </c>
      <c r="R83">
        <f>lirot_pensia_exposure4[[#This Row],[חשיפה לישראל]]</f>
        <v>53.34</v>
      </c>
      <c r="S83">
        <f>lirot_pensia_exposure4[[#This Row],[חשיפה מנייתית]]</f>
        <v>55.36</v>
      </c>
    </row>
    <row r="84" spans="2:19" x14ac:dyDescent="0.3">
      <c r="B84">
        <v>9454</v>
      </c>
      <c r="C84" s="133" t="s">
        <v>543</v>
      </c>
      <c r="D84" s="133" t="s">
        <v>341</v>
      </c>
      <c r="E84">
        <v>20.22</v>
      </c>
      <c r="F84">
        <v>40.04</v>
      </c>
      <c r="G84">
        <v>59.96</v>
      </c>
      <c r="H84">
        <v>46.33</v>
      </c>
      <c r="I84" s="133" t="str">
        <f>lirot_pensia_exposure4[[#This Row],[company_name]]</f>
        <v xml:space="preserve">מגדל מקפת קרנות פנסיה וקופות גמל </v>
      </c>
      <c r="J84" s="133" t="s">
        <v>550</v>
      </c>
      <c r="L84" t="str">
        <f>lirot_pensia_exposure4[[#This Row],[Column2]]</f>
        <v xml:space="preserve"> מגדל מקפת משלימה לבני 50 עד 60</v>
      </c>
      <c r="M84">
        <f>lirot_pensia_exposure4[[#This Row],[fund_id]]</f>
        <v>9454</v>
      </c>
      <c r="P84">
        <f>lirot_pensia_exposure4[[#This Row],[חשיפה למטח]]</f>
        <v>20.22</v>
      </c>
      <c r="Q84">
        <f>lirot_pensia_exposure4[[#This Row],[חשיפה לחול]]</f>
        <v>40.04</v>
      </c>
      <c r="R84">
        <f>lirot_pensia_exposure4[[#This Row],[חשיפה לישראל]]</f>
        <v>59.96</v>
      </c>
      <c r="S84">
        <f>lirot_pensia_exposure4[[#This Row],[חשיפה מנייתית]]</f>
        <v>46.33</v>
      </c>
    </row>
    <row r="85" spans="2:19" x14ac:dyDescent="0.3">
      <c r="B85">
        <v>9455</v>
      </c>
      <c r="C85" s="133" t="s">
        <v>543</v>
      </c>
      <c r="D85" s="133" t="s">
        <v>342</v>
      </c>
      <c r="E85">
        <v>15.1</v>
      </c>
      <c r="F85">
        <v>28.5</v>
      </c>
      <c r="G85">
        <v>71.5</v>
      </c>
      <c r="H85">
        <v>27.06</v>
      </c>
      <c r="I85" s="133" t="str">
        <f>lirot_pensia_exposure4[[#This Row],[company_name]]</f>
        <v xml:space="preserve">מגדל מקפת קרנות פנסיה וקופות גמל </v>
      </c>
      <c r="J85" s="133" t="s">
        <v>550</v>
      </c>
      <c r="L85" t="str">
        <f>lirot_pensia_exposure4[[#This Row],[Column2]]</f>
        <v xml:space="preserve"> מגדל מקפת משלימה לבני 60 ומעלה</v>
      </c>
      <c r="M85">
        <f>lirot_pensia_exposure4[[#This Row],[fund_id]]</f>
        <v>9455</v>
      </c>
      <c r="P85">
        <f>lirot_pensia_exposure4[[#This Row],[חשיפה למטח]]</f>
        <v>15.1</v>
      </c>
      <c r="Q85">
        <f>lirot_pensia_exposure4[[#This Row],[חשיפה לחול]]</f>
        <v>28.5</v>
      </c>
      <c r="R85">
        <f>lirot_pensia_exposure4[[#This Row],[חשיפה לישראל]]</f>
        <v>71.5</v>
      </c>
      <c r="S85">
        <f>lirot_pensia_exposure4[[#This Row],[חשיפה מנייתית]]</f>
        <v>27.06</v>
      </c>
    </row>
    <row r="86" spans="2:19" x14ac:dyDescent="0.3">
      <c r="B86">
        <v>9633</v>
      </c>
      <c r="C86" s="133" t="s">
        <v>542</v>
      </c>
      <c r="D86" s="133" t="s">
        <v>343</v>
      </c>
      <c r="E86">
        <v>21.67</v>
      </c>
      <c r="F86">
        <v>47.74</v>
      </c>
      <c r="G86">
        <v>52.26</v>
      </c>
      <c r="H86">
        <v>55.93</v>
      </c>
      <c r="I86" s="133" t="str">
        <f>lirot_pensia_exposure4[[#This Row],[company_name]]</f>
        <v xml:space="preserve">כלל פנסיה וגמל </v>
      </c>
      <c r="J86" s="133" t="s">
        <v>550</v>
      </c>
      <c r="L86" t="str">
        <f>lirot_pensia_exposure4[[#This Row],[Column2]]</f>
        <v xml:space="preserve"> כלל פנסיה משלימה לבני 50 ומטה</v>
      </c>
      <c r="M86">
        <f>lirot_pensia_exposure4[[#This Row],[fund_id]]</f>
        <v>9633</v>
      </c>
      <c r="P86">
        <f>lirot_pensia_exposure4[[#This Row],[חשיפה למטח]]</f>
        <v>21.67</v>
      </c>
      <c r="Q86">
        <f>lirot_pensia_exposure4[[#This Row],[חשיפה לחול]]</f>
        <v>47.74</v>
      </c>
      <c r="R86">
        <f>lirot_pensia_exposure4[[#This Row],[חשיפה לישראל]]</f>
        <v>52.26</v>
      </c>
      <c r="S86">
        <f>lirot_pensia_exposure4[[#This Row],[חשיפה מנייתית]]</f>
        <v>55.93</v>
      </c>
    </row>
    <row r="87" spans="2:19" x14ac:dyDescent="0.3">
      <c r="B87">
        <v>9634</v>
      </c>
      <c r="C87" s="133" t="s">
        <v>542</v>
      </c>
      <c r="D87" s="133" t="s">
        <v>344</v>
      </c>
      <c r="E87">
        <v>21.2</v>
      </c>
      <c r="F87">
        <v>36.99</v>
      </c>
      <c r="G87">
        <v>63.01</v>
      </c>
      <c r="H87">
        <v>45.63</v>
      </c>
      <c r="I87" s="133" t="str">
        <f>lirot_pensia_exposure4[[#This Row],[company_name]]</f>
        <v xml:space="preserve">כלל פנסיה וגמל </v>
      </c>
      <c r="J87" s="133" t="s">
        <v>550</v>
      </c>
      <c r="L87" t="str">
        <f>lirot_pensia_exposure4[[#This Row],[Column2]]</f>
        <v xml:space="preserve"> כלל פנסיה משלימה לבני 50 עד 60</v>
      </c>
      <c r="M87">
        <f>lirot_pensia_exposure4[[#This Row],[fund_id]]</f>
        <v>9634</v>
      </c>
      <c r="P87">
        <f>lirot_pensia_exposure4[[#This Row],[חשיפה למטח]]</f>
        <v>21.2</v>
      </c>
      <c r="Q87">
        <f>lirot_pensia_exposure4[[#This Row],[חשיפה לחול]]</f>
        <v>36.99</v>
      </c>
      <c r="R87">
        <f>lirot_pensia_exposure4[[#This Row],[חשיפה לישראל]]</f>
        <v>63.01</v>
      </c>
      <c r="S87">
        <f>lirot_pensia_exposure4[[#This Row],[חשיפה מנייתית]]</f>
        <v>45.63</v>
      </c>
    </row>
    <row r="88" spans="2:19" x14ac:dyDescent="0.3">
      <c r="B88">
        <v>9635</v>
      </c>
      <c r="C88" s="133" t="s">
        <v>542</v>
      </c>
      <c r="D88" s="133" t="s">
        <v>345</v>
      </c>
      <c r="E88">
        <v>14.7</v>
      </c>
      <c r="F88">
        <v>28.62</v>
      </c>
      <c r="G88">
        <v>71.38</v>
      </c>
      <c r="H88">
        <v>28.11</v>
      </c>
      <c r="I88" s="133" t="str">
        <f>lirot_pensia_exposure4[[#This Row],[company_name]]</f>
        <v xml:space="preserve">כלל פנסיה וגמל </v>
      </c>
      <c r="J88" s="133" t="s">
        <v>550</v>
      </c>
      <c r="L88" t="str">
        <f>lirot_pensia_exposure4[[#This Row],[Column2]]</f>
        <v xml:space="preserve"> כלל פנסיה משלימה לבני 60 ומעלה</v>
      </c>
      <c r="M88">
        <f>lirot_pensia_exposure4[[#This Row],[fund_id]]</f>
        <v>9635</v>
      </c>
      <c r="P88">
        <f>lirot_pensia_exposure4[[#This Row],[חשיפה למטח]]</f>
        <v>14.7</v>
      </c>
      <c r="Q88">
        <f>lirot_pensia_exposure4[[#This Row],[חשיפה לחול]]</f>
        <v>28.62</v>
      </c>
      <c r="R88">
        <f>lirot_pensia_exposure4[[#This Row],[חשיפה לישראל]]</f>
        <v>71.38</v>
      </c>
      <c r="S88">
        <f>lirot_pensia_exposure4[[#This Row],[חשיפה מנייתית]]</f>
        <v>28.11</v>
      </c>
    </row>
    <row r="89" spans="2:19" x14ac:dyDescent="0.3">
      <c r="B89">
        <v>9647</v>
      </c>
      <c r="C89" s="133" t="s">
        <v>542</v>
      </c>
      <c r="D89" s="133" t="s">
        <v>346</v>
      </c>
      <c r="E89">
        <v>27.21</v>
      </c>
      <c r="F89">
        <v>49.14</v>
      </c>
      <c r="G89">
        <v>50.86</v>
      </c>
      <c r="H89">
        <v>74.88</v>
      </c>
      <c r="I89" s="133" t="str">
        <f>lirot_pensia_exposure4[[#This Row],[company_name]]</f>
        <v xml:space="preserve">כלל פנסיה וגמל </v>
      </c>
      <c r="J89" s="133" t="s">
        <v>550</v>
      </c>
      <c r="L89" t="str">
        <f>lirot_pensia_exposure4[[#This Row],[Column2]]</f>
        <v xml:space="preserve"> כלל פנסיה מניות</v>
      </c>
      <c r="M89">
        <f>lirot_pensia_exposure4[[#This Row],[fund_id]]</f>
        <v>9647</v>
      </c>
      <c r="P89">
        <f>lirot_pensia_exposure4[[#This Row],[חשיפה למטח]]</f>
        <v>27.21</v>
      </c>
      <c r="Q89">
        <f>lirot_pensia_exposure4[[#This Row],[חשיפה לחול]]</f>
        <v>49.14</v>
      </c>
      <c r="R89">
        <f>lirot_pensia_exposure4[[#This Row],[חשיפה לישראל]]</f>
        <v>50.86</v>
      </c>
      <c r="S89">
        <f>lirot_pensia_exposure4[[#This Row],[חשיפה מנייתית]]</f>
        <v>74.88</v>
      </c>
    </row>
    <row r="90" spans="2:19" x14ac:dyDescent="0.3">
      <c r="B90">
        <v>9648</v>
      </c>
      <c r="C90" s="133" t="s">
        <v>542</v>
      </c>
      <c r="D90" s="133" t="s">
        <v>347</v>
      </c>
      <c r="E90">
        <v>8.11</v>
      </c>
      <c r="F90">
        <v>15.03</v>
      </c>
      <c r="G90">
        <v>84.97</v>
      </c>
      <c r="H90">
        <v>4.04</v>
      </c>
      <c r="I90" s="133" t="str">
        <f>lirot_pensia_exposure4[[#This Row],[company_name]]</f>
        <v xml:space="preserve">כלל פנסיה וגמל </v>
      </c>
      <c r="J90" s="133" t="s">
        <v>550</v>
      </c>
      <c r="L90" t="str">
        <f>lirot_pensia_exposure4[[#This Row],[Column2]]</f>
        <v xml:space="preserve"> כלל פנסיה אשראי ואג"ח</v>
      </c>
      <c r="M90">
        <f>lirot_pensia_exposure4[[#This Row],[fund_id]]</f>
        <v>9648</v>
      </c>
      <c r="P90">
        <f>lirot_pensia_exposure4[[#This Row],[חשיפה למטח]]</f>
        <v>8.11</v>
      </c>
      <c r="Q90">
        <f>lirot_pensia_exposure4[[#This Row],[חשיפה לחול]]</f>
        <v>15.03</v>
      </c>
      <c r="R90">
        <f>lirot_pensia_exposure4[[#This Row],[חשיפה לישראל]]</f>
        <v>84.97</v>
      </c>
      <c r="S90">
        <f>lirot_pensia_exposure4[[#This Row],[חשיפה מנייתית]]</f>
        <v>4.04</v>
      </c>
    </row>
    <row r="91" spans="2:19" x14ac:dyDescent="0.3">
      <c r="B91">
        <v>9649</v>
      </c>
      <c r="C91" s="133" t="s">
        <v>542</v>
      </c>
      <c r="D91" s="133" t="s">
        <v>348</v>
      </c>
      <c r="E91">
        <v>0</v>
      </c>
      <c r="F91">
        <v>0</v>
      </c>
      <c r="G91">
        <v>100</v>
      </c>
      <c r="H91">
        <v>0</v>
      </c>
      <c r="I91" s="133" t="str">
        <f>lirot_pensia_exposure4[[#This Row],[company_name]]</f>
        <v xml:space="preserve">כלל פנסיה וגמל </v>
      </c>
      <c r="J91" s="133" t="s">
        <v>550</v>
      </c>
      <c r="L91" t="str">
        <f>lirot_pensia_exposure4[[#This Row],[Column2]]</f>
        <v xml:space="preserve"> כלל פנסיה קצבה לזכאים קיימים</v>
      </c>
      <c r="M91">
        <f>lirot_pensia_exposure4[[#This Row],[fund_id]]</f>
        <v>9649</v>
      </c>
      <c r="P91">
        <f>lirot_pensia_exposure4[[#This Row],[חשיפה למטח]]</f>
        <v>0</v>
      </c>
      <c r="Q91">
        <f>lirot_pensia_exposure4[[#This Row],[חשיפה לחול]]</f>
        <v>0</v>
      </c>
      <c r="R91">
        <f>lirot_pensia_exposure4[[#This Row],[חשיפה לישראל]]</f>
        <v>100</v>
      </c>
      <c r="S91">
        <f>lirot_pensia_exposure4[[#This Row],[חשיפה מנייתית]]</f>
        <v>0</v>
      </c>
    </row>
    <row r="92" spans="2:19" x14ac:dyDescent="0.3">
      <c r="B92">
        <v>9650</v>
      </c>
      <c r="C92" s="133" t="s">
        <v>542</v>
      </c>
      <c r="D92" s="133" t="s">
        <v>349</v>
      </c>
      <c r="E92">
        <v>0</v>
      </c>
      <c r="F92">
        <v>0</v>
      </c>
      <c r="G92">
        <v>100</v>
      </c>
      <c r="H92">
        <v>0</v>
      </c>
      <c r="I92" s="133" t="str">
        <f>lirot_pensia_exposure4[[#This Row],[company_name]]</f>
        <v xml:space="preserve">כלל פנסיה וגמל </v>
      </c>
      <c r="J92" s="133" t="s">
        <v>550</v>
      </c>
      <c r="L92" t="str">
        <f>lirot_pensia_exposure4[[#This Row],[Column2]]</f>
        <v xml:space="preserve"> כלל פנסיה מסלול הלכה למקבלי קצבה קיימים</v>
      </c>
      <c r="M92">
        <f>lirot_pensia_exposure4[[#This Row],[fund_id]]</f>
        <v>9650</v>
      </c>
      <c r="P92">
        <f>lirot_pensia_exposure4[[#This Row],[חשיפה למטח]]</f>
        <v>0</v>
      </c>
      <c r="Q92">
        <f>lirot_pensia_exposure4[[#This Row],[חשיפה לחול]]</f>
        <v>0</v>
      </c>
      <c r="R92">
        <f>lirot_pensia_exposure4[[#This Row],[חשיפה לישראל]]</f>
        <v>100</v>
      </c>
      <c r="S92">
        <f>lirot_pensia_exposure4[[#This Row],[חשיפה מנייתית]]</f>
        <v>0</v>
      </c>
    </row>
    <row r="93" spans="2:19" x14ac:dyDescent="0.3">
      <c r="B93">
        <v>9654</v>
      </c>
      <c r="C93" s="133" t="s">
        <v>542</v>
      </c>
      <c r="D93" s="133" t="s">
        <v>350</v>
      </c>
      <c r="E93">
        <v>21.79</v>
      </c>
      <c r="F93">
        <v>51.73</v>
      </c>
      <c r="G93">
        <v>48.27</v>
      </c>
      <c r="H93">
        <v>57.21</v>
      </c>
      <c r="I93" s="133" t="str">
        <f>lirot_pensia_exposure4[[#This Row],[company_name]]</f>
        <v xml:space="preserve">כלל פנסיה וגמל </v>
      </c>
      <c r="J93" s="133" t="s">
        <v>550</v>
      </c>
      <c r="L93" t="str">
        <f>lirot_pensia_exposure4[[#This Row],[Column2]]</f>
        <v xml:space="preserve"> כלל פנסיה לבני 50 ומטה</v>
      </c>
      <c r="M93">
        <f>lirot_pensia_exposure4[[#This Row],[fund_id]]</f>
        <v>9654</v>
      </c>
      <c r="P93">
        <f>lirot_pensia_exposure4[[#This Row],[חשיפה למטח]]</f>
        <v>21.79</v>
      </c>
      <c r="Q93">
        <f>lirot_pensia_exposure4[[#This Row],[חשיפה לחול]]</f>
        <v>51.73</v>
      </c>
      <c r="R93">
        <f>lirot_pensia_exposure4[[#This Row],[חשיפה לישראל]]</f>
        <v>48.27</v>
      </c>
      <c r="S93">
        <f>lirot_pensia_exposure4[[#This Row],[חשיפה מנייתית]]</f>
        <v>57.21</v>
      </c>
    </row>
    <row r="94" spans="2:19" x14ac:dyDescent="0.3">
      <c r="B94">
        <v>9655</v>
      </c>
      <c r="C94" s="133" t="s">
        <v>542</v>
      </c>
      <c r="D94" s="133" t="s">
        <v>351</v>
      </c>
      <c r="E94">
        <v>20.97</v>
      </c>
      <c r="F94">
        <v>42.8</v>
      </c>
      <c r="G94">
        <v>57.2</v>
      </c>
      <c r="H94">
        <v>46.02</v>
      </c>
      <c r="I94" s="133" t="str">
        <f>lirot_pensia_exposure4[[#This Row],[company_name]]</f>
        <v xml:space="preserve">כלל פנסיה וגמל </v>
      </c>
      <c r="J94" s="133" t="s">
        <v>550</v>
      </c>
      <c r="L94" t="str">
        <f>lirot_pensia_exposure4[[#This Row],[Column2]]</f>
        <v xml:space="preserve"> כלל פנסיה לבני 50-60</v>
      </c>
      <c r="M94">
        <f>lirot_pensia_exposure4[[#This Row],[fund_id]]</f>
        <v>9655</v>
      </c>
      <c r="P94">
        <f>lirot_pensia_exposure4[[#This Row],[חשיפה למטח]]</f>
        <v>20.97</v>
      </c>
      <c r="Q94">
        <f>lirot_pensia_exposure4[[#This Row],[חשיפה לחול]]</f>
        <v>42.8</v>
      </c>
      <c r="R94">
        <f>lirot_pensia_exposure4[[#This Row],[חשיפה לישראל]]</f>
        <v>57.2</v>
      </c>
      <c r="S94">
        <f>lirot_pensia_exposure4[[#This Row],[חשיפה מנייתית]]</f>
        <v>46.02</v>
      </c>
    </row>
    <row r="95" spans="2:19" x14ac:dyDescent="0.3">
      <c r="B95">
        <v>9656</v>
      </c>
      <c r="C95" s="133" t="s">
        <v>542</v>
      </c>
      <c r="D95" s="133" t="s">
        <v>352</v>
      </c>
      <c r="E95">
        <v>14.79</v>
      </c>
      <c r="F95">
        <v>33.29</v>
      </c>
      <c r="G95">
        <v>66.710000000000008</v>
      </c>
      <c r="H95">
        <v>28.43</v>
      </c>
      <c r="I95" s="133" t="str">
        <f>lirot_pensia_exposure4[[#This Row],[company_name]]</f>
        <v xml:space="preserve">כלל פנסיה וגמל </v>
      </c>
      <c r="J95" s="133" t="s">
        <v>550</v>
      </c>
      <c r="L95" t="str">
        <f>lirot_pensia_exposure4[[#This Row],[Column2]]</f>
        <v xml:space="preserve"> כלל פנסיה לבני 60 ומעלה</v>
      </c>
      <c r="M95">
        <f>lirot_pensia_exposure4[[#This Row],[fund_id]]</f>
        <v>9656</v>
      </c>
      <c r="P95">
        <f>lirot_pensia_exposure4[[#This Row],[חשיפה למטח]]</f>
        <v>14.79</v>
      </c>
      <c r="Q95">
        <f>lirot_pensia_exposure4[[#This Row],[חשיפה לחול]]</f>
        <v>33.29</v>
      </c>
      <c r="R95">
        <f>lirot_pensia_exposure4[[#This Row],[חשיפה לישראל]]</f>
        <v>66.710000000000008</v>
      </c>
      <c r="S95">
        <f>lirot_pensia_exposure4[[#This Row],[חשיפה מנייתית]]</f>
        <v>28.43</v>
      </c>
    </row>
    <row r="96" spans="2:19" x14ac:dyDescent="0.3">
      <c r="B96">
        <v>9757</v>
      </c>
      <c r="C96" s="133" t="s">
        <v>546</v>
      </c>
      <c r="D96" s="133" t="s">
        <v>353</v>
      </c>
      <c r="E96">
        <v>21.9</v>
      </c>
      <c r="F96">
        <v>51.02</v>
      </c>
      <c r="G96">
        <v>48.98</v>
      </c>
      <c r="H96">
        <v>58.22</v>
      </c>
      <c r="I96" s="133" t="str">
        <f>lirot_pensia_exposure4[[#This Row],[company_name]]</f>
        <v xml:space="preserve">אלטשולר שחם גמל ופנסיה </v>
      </c>
      <c r="J96" s="133" t="s">
        <v>550</v>
      </c>
      <c r="L96" t="str">
        <f>lirot_pensia_exposure4[[#This Row],[Column2]]</f>
        <v xml:space="preserve"> אלטשולר שחם פנסיה מקיפה מסלול לבני 50 ומטה</v>
      </c>
      <c r="M96">
        <f>lirot_pensia_exposure4[[#This Row],[fund_id]]</f>
        <v>9757</v>
      </c>
      <c r="P96">
        <f>lirot_pensia_exposure4[[#This Row],[חשיפה למטח]]</f>
        <v>21.9</v>
      </c>
      <c r="Q96">
        <f>lirot_pensia_exposure4[[#This Row],[חשיפה לחול]]</f>
        <v>51.02</v>
      </c>
      <c r="R96">
        <f>lirot_pensia_exposure4[[#This Row],[חשיפה לישראל]]</f>
        <v>48.98</v>
      </c>
      <c r="S96">
        <f>lirot_pensia_exposure4[[#This Row],[חשיפה מנייתית]]</f>
        <v>58.22</v>
      </c>
    </row>
    <row r="97" spans="2:19" x14ac:dyDescent="0.3">
      <c r="B97">
        <v>9758</v>
      </c>
      <c r="C97" s="133" t="s">
        <v>546</v>
      </c>
      <c r="D97" s="133" t="s">
        <v>354</v>
      </c>
      <c r="E97">
        <v>19.940000000000001</v>
      </c>
      <c r="F97">
        <v>48.3</v>
      </c>
      <c r="G97">
        <v>51.7</v>
      </c>
      <c r="H97">
        <v>48.28</v>
      </c>
      <c r="I97" s="133" t="str">
        <f>lirot_pensia_exposure4[[#This Row],[company_name]]</f>
        <v xml:space="preserve">אלטשולר שחם גמל ופנסיה </v>
      </c>
      <c r="J97" s="133" t="s">
        <v>550</v>
      </c>
      <c r="L97" t="str">
        <f>lirot_pensia_exposure4[[#This Row],[Column2]]</f>
        <v xml:space="preserve"> אלטשולר שחם פנסיה מקיפה מסלול לבני 50-60</v>
      </c>
      <c r="M97">
        <f>lirot_pensia_exposure4[[#This Row],[fund_id]]</f>
        <v>9758</v>
      </c>
      <c r="P97">
        <f>lirot_pensia_exposure4[[#This Row],[חשיפה למטח]]</f>
        <v>19.940000000000001</v>
      </c>
      <c r="Q97">
        <f>lirot_pensia_exposure4[[#This Row],[חשיפה לחול]]</f>
        <v>48.3</v>
      </c>
      <c r="R97">
        <f>lirot_pensia_exposure4[[#This Row],[חשיפה לישראל]]</f>
        <v>51.7</v>
      </c>
      <c r="S97">
        <f>lirot_pensia_exposure4[[#This Row],[חשיפה מנייתית]]</f>
        <v>48.28</v>
      </c>
    </row>
    <row r="98" spans="2:19" x14ac:dyDescent="0.3">
      <c r="B98">
        <v>9759</v>
      </c>
      <c r="C98" s="133" t="s">
        <v>546</v>
      </c>
      <c r="D98" s="133" t="s">
        <v>355</v>
      </c>
      <c r="E98">
        <v>17.62</v>
      </c>
      <c r="F98">
        <v>38.89</v>
      </c>
      <c r="G98">
        <v>61.11</v>
      </c>
      <c r="H98">
        <v>22.86</v>
      </c>
      <c r="I98" s="133" t="str">
        <f>lirot_pensia_exposure4[[#This Row],[company_name]]</f>
        <v xml:space="preserve">אלטשולר שחם גמל ופנסיה </v>
      </c>
      <c r="J98" s="133" t="s">
        <v>550</v>
      </c>
      <c r="L98" t="str">
        <f>lirot_pensia_exposure4[[#This Row],[Column2]]</f>
        <v xml:space="preserve"> אלטשולר שחם פנסיה מקיפה מסלול לבני 60 ומעלה</v>
      </c>
      <c r="M98">
        <f>lirot_pensia_exposure4[[#This Row],[fund_id]]</f>
        <v>9759</v>
      </c>
      <c r="P98">
        <f>lirot_pensia_exposure4[[#This Row],[חשיפה למטח]]</f>
        <v>17.62</v>
      </c>
      <c r="Q98">
        <f>lirot_pensia_exposure4[[#This Row],[חשיפה לחול]]</f>
        <v>38.89</v>
      </c>
      <c r="R98">
        <f>lirot_pensia_exposure4[[#This Row],[חשיפה לישראל]]</f>
        <v>61.11</v>
      </c>
      <c r="S98">
        <f>lirot_pensia_exposure4[[#This Row],[חשיפה מנייתית]]</f>
        <v>22.86</v>
      </c>
    </row>
    <row r="99" spans="2:19" x14ac:dyDescent="0.3">
      <c r="B99">
        <v>9760</v>
      </c>
      <c r="C99" s="133" t="s">
        <v>546</v>
      </c>
      <c r="D99" s="133" t="s">
        <v>356</v>
      </c>
      <c r="E99">
        <v>19.920000000000002</v>
      </c>
      <c r="F99">
        <v>48.65</v>
      </c>
      <c r="G99">
        <v>51.35</v>
      </c>
      <c r="H99">
        <v>47.13</v>
      </c>
      <c r="I99" s="133" t="str">
        <f>lirot_pensia_exposure4[[#This Row],[company_name]]</f>
        <v xml:space="preserve">אלטשולר שחם גמל ופנסיה </v>
      </c>
      <c r="J99" s="133" t="s">
        <v>550</v>
      </c>
      <c r="L99" t="str">
        <f>lirot_pensia_exposure4[[#This Row],[Column2]]</f>
        <v xml:space="preserve"> אלטשולר שחם פנסיה מקיפה הלכה</v>
      </c>
      <c r="M99">
        <f>lirot_pensia_exposure4[[#This Row],[fund_id]]</f>
        <v>9760</v>
      </c>
      <c r="P99">
        <f>lirot_pensia_exposure4[[#This Row],[חשיפה למטח]]</f>
        <v>19.920000000000002</v>
      </c>
      <c r="Q99">
        <f>lirot_pensia_exposure4[[#This Row],[חשיפה לחול]]</f>
        <v>48.65</v>
      </c>
      <c r="R99">
        <f>lirot_pensia_exposure4[[#This Row],[חשיפה לישראל]]</f>
        <v>51.35</v>
      </c>
      <c r="S99">
        <f>lirot_pensia_exposure4[[#This Row],[חשיפה מנייתית]]</f>
        <v>47.13</v>
      </c>
    </row>
    <row r="100" spans="2:19" x14ac:dyDescent="0.3">
      <c r="B100">
        <v>9761</v>
      </c>
      <c r="C100" s="133" t="s">
        <v>546</v>
      </c>
      <c r="D100" s="133" t="s">
        <v>357</v>
      </c>
      <c r="E100">
        <v>22.42</v>
      </c>
      <c r="F100">
        <v>57.43</v>
      </c>
      <c r="G100">
        <v>42.57</v>
      </c>
      <c r="H100">
        <v>59.13</v>
      </c>
      <c r="I100" s="133" t="str">
        <f>lirot_pensia_exposure4[[#This Row],[company_name]]</f>
        <v xml:space="preserve">אלטשולר שחם גמל ופנסיה </v>
      </c>
      <c r="J100" s="133" t="s">
        <v>550</v>
      </c>
      <c r="L100" t="str">
        <f>lirot_pensia_exposure4[[#This Row],[Column2]]</f>
        <v xml:space="preserve"> אלטשולר שחם פנסיה כללית מסלול לבני 50 ומטה</v>
      </c>
      <c r="M100">
        <f>lirot_pensia_exposure4[[#This Row],[fund_id]]</f>
        <v>9761</v>
      </c>
      <c r="P100">
        <f>lirot_pensia_exposure4[[#This Row],[חשיפה למטח]]</f>
        <v>22.42</v>
      </c>
      <c r="Q100">
        <f>lirot_pensia_exposure4[[#This Row],[חשיפה לחול]]</f>
        <v>57.43</v>
      </c>
      <c r="R100">
        <f>lirot_pensia_exposure4[[#This Row],[חשיפה לישראל]]</f>
        <v>42.57</v>
      </c>
      <c r="S100">
        <f>lirot_pensia_exposure4[[#This Row],[חשיפה מנייתית]]</f>
        <v>59.13</v>
      </c>
    </row>
    <row r="101" spans="2:19" x14ac:dyDescent="0.3">
      <c r="B101">
        <v>9762</v>
      </c>
      <c r="C101" s="133" t="s">
        <v>546</v>
      </c>
      <c r="D101" s="133" t="s">
        <v>358</v>
      </c>
      <c r="E101">
        <v>19.649999999999999</v>
      </c>
      <c r="F101">
        <v>50.35</v>
      </c>
      <c r="G101">
        <v>49.65</v>
      </c>
      <c r="H101">
        <v>47.94</v>
      </c>
      <c r="I101" s="133" t="str">
        <f>lirot_pensia_exposure4[[#This Row],[company_name]]</f>
        <v xml:space="preserve">אלטשולר שחם גמל ופנסיה </v>
      </c>
      <c r="J101" s="133" t="s">
        <v>550</v>
      </c>
      <c r="L101" t="str">
        <f>lirot_pensia_exposure4[[#This Row],[Column2]]</f>
        <v xml:space="preserve"> אלטשולר שחם פנסיה כללית מסלול לבני 50 עד 60</v>
      </c>
      <c r="M101">
        <f>lirot_pensia_exposure4[[#This Row],[fund_id]]</f>
        <v>9762</v>
      </c>
      <c r="P101">
        <f>lirot_pensia_exposure4[[#This Row],[חשיפה למטח]]</f>
        <v>19.649999999999999</v>
      </c>
      <c r="Q101">
        <f>lirot_pensia_exposure4[[#This Row],[חשיפה לחול]]</f>
        <v>50.35</v>
      </c>
      <c r="R101">
        <f>lirot_pensia_exposure4[[#This Row],[חשיפה לישראל]]</f>
        <v>49.65</v>
      </c>
      <c r="S101">
        <f>lirot_pensia_exposure4[[#This Row],[חשיפה מנייתית]]</f>
        <v>47.94</v>
      </c>
    </row>
    <row r="102" spans="2:19" x14ac:dyDescent="0.3">
      <c r="B102">
        <v>9763</v>
      </c>
      <c r="C102" s="133" t="s">
        <v>546</v>
      </c>
      <c r="D102" s="133" t="s">
        <v>359</v>
      </c>
      <c r="E102">
        <v>16.07</v>
      </c>
      <c r="F102">
        <v>40.369999999999997</v>
      </c>
      <c r="G102">
        <v>59.63</v>
      </c>
      <c r="H102">
        <v>24.26</v>
      </c>
      <c r="I102" s="133" t="str">
        <f>lirot_pensia_exposure4[[#This Row],[company_name]]</f>
        <v xml:space="preserve">אלטשולר שחם גמל ופנסיה </v>
      </c>
      <c r="J102" s="133" t="s">
        <v>550</v>
      </c>
      <c r="L102" t="str">
        <f>lirot_pensia_exposure4[[#This Row],[Column2]]</f>
        <v xml:space="preserve"> אלטשולר שחם פנסיה כללית מסלול לבני 60 ומעלה</v>
      </c>
      <c r="M102">
        <f>lirot_pensia_exposure4[[#This Row],[fund_id]]</f>
        <v>9763</v>
      </c>
      <c r="P102">
        <f>lirot_pensia_exposure4[[#This Row],[חשיפה למטח]]</f>
        <v>16.07</v>
      </c>
      <c r="Q102">
        <f>lirot_pensia_exposure4[[#This Row],[חשיפה לחול]]</f>
        <v>40.369999999999997</v>
      </c>
      <c r="R102">
        <f>lirot_pensia_exposure4[[#This Row],[חשיפה לישראל]]</f>
        <v>59.63</v>
      </c>
      <c r="S102">
        <f>lirot_pensia_exposure4[[#This Row],[חשיפה מנייתית]]</f>
        <v>24.26</v>
      </c>
    </row>
    <row r="103" spans="2:19" x14ac:dyDescent="0.3">
      <c r="B103">
        <v>9823</v>
      </c>
      <c r="C103" s="133" t="s">
        <v>544</v>
      </c>
      <c r="D103" s="133" t="s">
        <v>360</v>
      </c>
      <c r="E103">
        <v>21.01</v>
      </c>
      <c r="F103">
        <v>52.79</v>
      </c>
      <c r="G103">
        <v>47.21</v>
      </c>
      <c r="H103">
        <v>58</v>
      </c>
      <c r="I103" s="133" t="str">
        <f>lirot_pensia_exposure4[[#This Row],[company_name]]</f>
        <v xml:space="preserve">הראל פנסיה וגמל </v>
      </c>
      <c r="J103" s="133" t="s">
        <v>550</v>
      </c>
      <c r="L103" t="str">
        <f>lirot_pensia_exposure4[[#This Row],[Column2]]</f>
        <v xml:space="preserve"> הראל פנסיה - גילאי 50 ומטה</v>
      </c>
      <c r="M103">
        <f>lirot_pensia_exposure4[[#This Row],[fund_id]]</f>
        <v>9823</v>
      </c>
      <c r="P103">
        <f>lirot_pensia_exposure4[[#This Row],[חשיפה למטח]]</f>
        <v>21.01</v>
      </c>
      <c r="Q103">
        <f>lirot_pensia_exposure4[[#This Row],[חשיפה לחול]]</f>
        <v>52.79</v>
      </c>
      <c r="R103">
        <f>lirot_pensia_exposure4[[#This Row],[חשיפה לישראל]]</f>
        <v>47.21</v>
      </c>
      <c r="S103">
        <f>lirot_pensia_exposure4[[#This Row],[חשיפה מנייתית]]</f>
        <v>58</v>
      </c>
    </row>
    <row r="104" spans="2:19" x14ac:dyDescent="0.3">
      <c r="B104">
        <v>9827</v>
      </c>
      <c r="C104" s="133" t="s">
        <v>544</v>
      </c>
      <c r="D104" s="133" t="s">
        <v>361</v>
      </c>
      <c r="E104">
        <v>19.98</v>
      </c>
      <c r="F104">
        <v>45.55</v>
      </c>
      <c r="G104">
        <v>54.45</v>
      </c>
      <c r="H104">
        <v>48.32</v>
      </c>
      <c r="I104" s="133" t="str">
        <f>lirot_pensia_exposure4[[#This Row],[company_name]]</f>
        <v xml:space="preserve">הראל פנסיה וגמל </v>
      </c>
      <c r="J104" s="133" t="s">
        <v>550</v>
      </c>
      <c r="L104" t="str">
        <f>lirot_pensia_exposure4[[#This Row],[Column2]]</f>
        <v xml:space="preserve"> הראל פנסיה - גילאי 50 עד 60</v>
      </c>
      <c r="M104">
        <f>lirot_pensia_exposure4[[#This Row],[fund_id]]</f>
        <v>9827</v>
      </c>
      <c r="P104">
        <f>lirot_pensia_exposure4[[#This Row],[חשיפה למטח]]</f>
        <v>19.98</v>
      </c>
      <c r="Q104">
        <f>lirot_pensia_exposure4[[#This Row],[חשיפה לחול]]</f>
        <v>45.55</v>
      </c>
      <c r="R104">
        <f>lirot_pensia_exposure4[[#This Row],[חשיפה לישראל]]</f>
        <v>54.45</v>
      </c>
      <c r="S104">
        <f>lirot_pensia_exposure4[[#This Row],[חשיפה מנייתית]]</f>
        <v>48.32</v>
      </c>
    </row>
    <row r="105" spans="2:19" x14ac:dyDescent="0.3">
      <c r="B105">
        <v>9829</v>
      </c>
      <c r="C105" s="133" t="s">
        <v>544</v>
      </c>
      <c r="D105" s="133" t="s">
        <v>362</v>
      </c>
      <c r="E105">
        <v>14.33</v>
      </c>
      <c r="F105">
        <v>36.5</v>
      </c>
      <c r="G105">
        <v>63.5</v>
      </c>
      <c r="H105">
        <v>29.21</v>
      </c>
      <c r="I105" s="133" t="str">
        <f>lirot_pensia_exposure4[[#This Row],[company_name]]</f>
        <v xml:space="preserve">הראל פנסיה וגמל </v>
      </c>
      <c r="J105" s="133" t="s">
        <v>550</v>
      </c>
      <c r="L105" t="str">
        <f>lirot_pensia_exposure4[[#This Row],[Column2]]</f>
        <v xml:space="preserve"> הראל פנסיה - גילאי 60 ומעלה</v>
      </c>
      <c r="M105">
        <f>lirot_pensia_exposure4[[#This Row],[fund_id]]</f>
        <v>9829</v>
      </c>
      <c r="P105">
        <f>lirot_pensia_exposure4[[#This Row],[חשיפה למטח]]</f>
        <v>14.33</v>
      </c>
      <c r="Q105">
        <f>lirot_pensia_exposure4[[#This Row],[חשיפה לחול]]</f>
        <v>36.5</v>
      </c>
      <c r="R105">
        <f>lirot_pensia_exposure4[[#This Row],[חשיפה לישראל]]</f>
        <v>63.5</v>
      </c>
      <c r="S105">
        <f>lirot_pensia_exposure4[[#This Row],[חשיפה מנייתית]]</f>
        <v>29.21</v>
      </c>
    </row>
    <row r="106" spans="2:19" x14ac:dyDescent="0.3">
      <c r="B106">
        <v>9856</v>
      </c>
      <c r="C106" s="133" t="s">
        <v>544</v>
      </c>
      <c r="D106" s="133" t="s">
        <v>363</v>
      </c>
      <c r="E106">
        <v>14.06</v>
      </c>
      <c r="F106">
        <v>37.72</v>
      </c>
      <c r="G106">
        <v>62.28</v>
      </c>
      <c r="H106">
        <v>28.37</v>
      </c>
      <c r="I106" s="133" t="str">
        <f>lirot_pensia_exposure4[[#This Row],[company_name]]</f>
        <v xml:space="preserve">הראל פנסיה וגמל </v>
      </c>
      <c r="J106" s="133" t="s">
        <v>550</v>
      </c>
      <c r="L106" t="str">
        <f>lirot_pensia_exposure4[[#This Row],[Column2]]</f>
        <v xml:space="preserve"> הראל פנסיה כללית - גילאי 60 ומעלה</v>
      </c>
      <c r="M106">
        <f>lirot_pensia_exposure4[[#This Row],[fund_id]]</f>
        <v>9856</v>
      </c>
      <c r="P106">
        <f>lirot_pensia_exposure4[[#This Row],[חשיפה למטח]]</f>
        <v>14.06</v>
      </c>
      <c r="Q106">
        <f>lirot_pensia_exposure4[[#This Row],[חשיפה לחול]]</f>
        <v>37.72</v>
      </c>
      <c r="R106">
        <f>lirot_pensia_exposure4[[#This Row],[חשיפה לישראל]]</f>
        <v>62.28</v>
      </c>
      <c r="S106">
        <f>lirot_pensia_exposure4[[#This Row],[חשיפה מנייתית]]</f>
        <v>28.37</v>
      </c>
    </row>
    <row r="107" spans="2:19" x14ac:dyDescent="0.3">
      <c r="B107">
        <v>9858</v>
      </c>
      <c r="C107" s="133" t="s">
        <v>544</v>
      </c>
      <c r="D107" s="133" t="s">
        <v>364</v>
      </c>
      <c r="E107">
        <v>19.809999999999999</v>
      </c>
      <c r="F107">
        <v>49.77</v>
      </c>
      <c r="G107">
        <v>50.23</v>
      </c>
      <c r="H107">
        <v>47.79</v>
      </c>
      <c r="I107" s="133" t="str">
        <f>lirot_pensia_exposure4[[#This Row],[company_name]]</f>
        <v xml:space="preserve">הראל פנסיה וגמל </v>
      </c>
      <c r="J107" s="133" t="s">
        <v>550</v>
      </c>
      <c r="L107" t="str">
        <f>lirot_pensia_exposure4[[#This Row],[Column2]]</f>
        <v xml:space="preserve"> הראל פנסיה כללית - גילאי 50 עד 60</v>
      </c>
      <c r="M107">
        <f>lirot_pensia_exposure4[[#This Row],[fund_id]]</f>
        <v>9858</v>
      </c>
      <c r="P107">
        <f>lirot_pensia_exposure4[[#This Row],[חשיפה למטח]]</f>
        <v>19.809999999999999</v>
      </c>
      <c r="Q107">
        <f>lirot_pensia_exposure4[[#This Row],[חשיפה לחול]]</f>
        <v>49.77</v>
      </c>
      <c r="R107">
        <f>lirot_pensia_exposure4[[#This Row],[חשיפה לישראל]]</f>
        <v>50.23</v>
      </c>
      <c r="S107">
        <f>lirot_pensia_exposure4[[#This Row],[חשיפה מנייתית]]</f>
        <v>47.79</v>
      </c>
    </row>
    <row r="108" spans="2:19" x14ac:dyDescent="0.3">
      <c r="B108">
        <v>9862</v>
      </c>
      <c r="C108" s="133" t="s">
        <v>544</v>
      </c>
      <c r="D108" s="133" t="s">
        <v>365</v>
      </c>
      <c r="E108">
        <v>20.72</v>
      </c>
      <c r="F108">
        <v>57.52</v>
      </c>
      <c r="G108">
        <v>42.48</v>
      </c>
      <c r="H108">
        <v>56.87</v>
      </c>
      <c r="I108" s="133" t="str">
        <f>lirot_pensia_exposure4[[#This Row],[company_name]]</f>
        <v xml:space="preserve">הראל פנסיה וגמל </v>
      </c>
      <c r="J108" s="133" t="s">
        <v>550</v>
      </c>
      <c r="L108" t="str">
        <f>lirot_pensia_exposure4[[#This Row],[Column2]]</f>
        <v xml:space="preserve"> הראל פנסיה כללית - גילאי 50 ומטה</v>
      </c>
      <c r="M108">
        <f>lirot_pensia_exposure4[[#This Row],[fund_id]]</f>
        <v>9862</v>
      </c>
      <c r="P108">
        <f>lirot_pensia_exposure4[[#This Row],[חשיפה למטח]]</f>
        <v>20.72</v>
      </c>
      <c r="Q108">
        <f>lirot_pensia_exposure4[[#This Row],[חשיפה לחול]]</f>
        <v>57.52</v>
      </c>
      <c r="R108">
        <f>lirot_pensia_exposure4[[#This Row],[חשיפה לישראל]]</f>
        <v>42.48</v>
      </c>
      <c r="S108">
        <f>lirot_pensia_exposure4[[#This Row],[חשיפה מנייתית]]</f>
        <v>56.87</v>
      </c>
    </row>
    <row r="109" spans="2:19" x14ac:dyDescent="0.3">
      <c r="B109">
        <v>9967</v>
      </c>
      <c r="C109" s="133" t="s">
        <v>540</v>
      </c>
      <c r="D109" s="133" t="s">
        <v>366</v>
      </c>
      <c r="E109">
        <v>18.670000000000002</v>
      </c>
      <c r="F109">
        <v>43.16</v>
      </c>
      <c r="G109">
        <v>56.84</v>
      </c>
      <c r="H109">
        <v>44.36</v>
      </c>
      <c r="I109" s="133" t="str">
        <f>lirot_pensia_exposure4[[#This Row],[company_name]]</f>
        <v xml:space="preserve">מיטב גמל ופנסיה </v>
      </c>
      <c r="J109" s="133" t="s">
        <v>550</v>
      </c>
      <c r="L109" t="str">
        <f>lirot_pensia_exposure4[[#This Row],[Column2]]</f>
        <v xml:space="preserve"> מיטב פנסיה מקיפה לבני 50 עד 60</v>
      </c>
      <c r="M109">
        <f>lirot_pensia_exposure4[[#This Row],[fund_id]]</f>
        <v>9967</v>
      </c>
      <c r="P109">
        <f>lirot_pensia_exposure4[[#This Row],[חשיפה למטח]]</f>
        <v>18.670000000000002</v>
      </c>
      <c r="Q109">
        <f>lirot_pensia_exposure4[[#This Row],[חשיפה לחול]]</f>
        <v>43.16</v>
      </c>
      <c r="R109">
        <f>lirot_pensia_exposure4[[#This Row],[חשיפה לישראל]]</f>
        <v>56.84</v>
      </c>
      <c r="S109">
        <f>lirot_pensia_exposure4[[#This Row],[חשיפה מנייתית]]</f>
        <v>44.36</v>
      </c>
    </row>
    <row r="110" spans="2:19" x14ac:dyDescent="0.3">
      <c r="B110">
        <v>9968</v>
      </c>
      <c r="C110" s="133" t="s">
        <v>540</v>
      </c>
      <c r="D110" s="133" t="s">
        <v>367</v>
      </c>
      <c r="E110">
        <v>13.3</v>
      </c>
      <c r="F110">
        <v>32.619999999999997</v>
      </c>
      <c r="G110">
        <v>67.38</v>
      </c>
      <c r="H110">
        <v>26.07</v>
      </c>
      <c r="I110" s="133" t="str">
        <f>lirot_pensia_exposure4[[#This Row],[company_name]]</f>
        <v xml:space="preserve">מיטב גמל ופנסיה </v>
      </c>
      <c r="J110" s="133" t="s">
        <v>550</v>
      </c>
      <c r="L110" t="str">
        <f>lirot_pensia_exposure4[[#This Row],[Column2]]</f>
        <v xml:space="preserve"> מיטב פנסיה מקיפה לבני 60 ומעלה</v>
      </c>
      <c r="M110">
        <f>lirot_pensia_exposure4[[#This Row],[fund_id]]</f>
        <v>9968</v>
      </c>
      <c r="P110">
        <f>lirot_pensia_exposure4[[#This Row],[חשיפה למטח]]</f>
        <v>13.3</v>
      </c>
      <c r="Q110">
        <f>lirot_pensia_exposure4[[#This Row],[חשיפה לחול]]</f>
        <v>32.619999999999997</v>
      </c>
      <c r="R110">
        <f>lirot_pensia_exposure4[[#This Row],[חשיפה לישראל]]</f>
        <v>67.38</v>
      </c>
      <c r="S110">
        <f>lirot_pensia_exposure4[[#This Row],[חשיפה מנייתית]]</f>
        <v>26.07</v>
      </c>
    </row>
    <row r="111" spans="2:19" x14ac:dyDescent="0.3">
      <c r="B111">
        <v>9972</v>
      </c>
      <c r="C111" s="133" t="s">
        <v>540</v>
      </c>
      <c r="D111" s="133" t="s">
        <v>368</v>
      </c>
      <c r="E111">
        <v>18.73</v>
      </c>
      <c r="F111">
        <v>43</v>
      </c>
      <c r="G111">
        <v>57</v>
      </c>
      <c r="H111">
        <v>44.17</v>
      </c>
      <c r="I111" s="133" t="str">
        <f>lirot_pensia_exposure4[[#This Row],[company_name]]</f>
        <v xml:space="preserve">מיטב גמל ופנסיה </v>
      </c>
      <c r="J111" s="133" t="s">
        <v>550</v>
      </c>
      <c r="L111" t="str">
        <f>lirot_pensia_exposure4[[#This Row],[Column2]]</f>
        <v xml:space="preserve"> מיטב פנסיה כללית לבני 50 עד 60</v>
      </c>
      <c r="M111">
        <f>lirot_pensia_exposure4[[#This Row],[fund_id]]</f>
        <v>9972</v>
      </c>
      <c r="P111">
        <f>lirot_pensia_exposure4[[#This Row],[חשיפה למטח]]</f>
        <v>18.73</v>
      </c>
      <c r="Q111">
        <f>lirot_pensia_exposure4[[#This Row],[חשיפה לחול]]</f>
        <v>43</v>
      </c>
      <c r="R111">
        <f>lirot_pensia_exposure4[[#This Row],[חשיפה לישראל]]</f>
        <v>57</v>
      </c>
      <c r="S111">
        <f>lirot_pensia_exposure4[[#This Row],[חשיפה מנייתית]]</f>
        <v>44.17</v>
      </c>
    </row>
    <row r="112" spans="2:19" x14ac:dyDescent="0.3">
      <c r="B112">
        <v>9973</v>
      </c>
      <c r="C112" s="133" t="s">
        <v>540</v>
      </c>
      <c r="D112" s="133" t="s">
        <v>369</v>
      </c>
      <c r="E112">
        <v>13.37</v>
      </c>
      <c r="F112">
        <v>33.43</v>
      </c>
      <c r="G112">
        <v>66.569999999999993</v>
      </c>
      <c r="H112">
        <v>26.04</v>
      </c>
      <c r="I112" s="133" t="str">
        <f>lirot_pensia_exposure4[[#This Row],[company_name]]</f>
        <v xml:space="preserve">מיטב גמל ופנסיה </v>
      </c>
      <c r="J112" s="133" t="s">
        <v>550</v>
      </c>
      <c r="L112" t="str">
        <f>lirot_pensia_exposure4[[#This Row],[Column2]]</f>
        <v xml:space="preserve"> מיטב פנסיה כללית לבני 60 ומעלה</v>
      </c>
      <c r="M112">
        <f>lirot_pensia_exposure4[[#This Row],[fund_id]]</f>
        <v>9973</v>
      </c>
      <c r="P112">
        <f>lirot_pensia_exposure4[[#This Row],[חשיפה למטח]]</f>
        <v>13.37</v>
      </c>
      <c r="Q112">
        <f>lirot_pensia_exposure4[[#This Row],[חשיפה לחול]]</f>
        <v>33.43</v>
      </c>
      <c r="R112">
        <f>lirot_pensia_exposure4[[#This Row],[חשיפה לישראל]]</f>
        <v>66.569999999999993</v>
      </c>
      <c r="S112">
        <f>lirot_pensia_exposure4[[#This Row],[חשיפה מנייתית]]</f>
        <v>26.04</v>
      </c>
    </row>
    <row r="113" spans="2:19" x14ac:dyDescent="0.3">
      <c r="B113">
        <v>9974</v>
      </c>
      <c r="C113" s="133" t="s">
        <v>545</v>
      </c>
      <c r="D113" s="133" t="s">
        <v>370</v>
      </c>
      <c r="E113">
        <v>22.87</v>
      </c>
      <c r="F113">
        <v>44.43</v>
      </c>
      <c r="G113">
        <v>55.57</v>
      </c>
      <c r="H113">
        <v>53.73</v>
      </c>
      <c r="I113" s="133" t="str">
        <f>lirot_pensia_exposure4[[#This Row],[company_name]]</f>
        <v xml:space="preserve">הפניקס פנסיה וגמל </v>
      </c>
      <c r="J113" s="133" t="s">
        <v>550</v>
      </c>
      <c r="L113" t="str">
        <f>lirot_pensia_exposure4[[#This Row],[Column2]]</f>
        <v xml:space="preserve"> הפניקס פנסיה מקיפה - מסלול לבני 50 ומטה</v>
      </c>
      <c r="M113">
        <f>lirot_pensia_exposure4[[#This Row],[fund_id]]</f>
        <v>9974</v>
      </c>
      <c r="P113">
        <f>lirot_pensia_exposure4[[#This Row],[חשיפה למטח]]</f>
        <v>22.87</v>
      </c>
      <c r="Q113">
        <f>lirot_pensia_exposure4[[#This Row],[חשיפה לחול]]</f>
        <v>44.43</v>
      </c>
      <c r="R113">
        <f>lirot_pensia_exposure4[[#This Row],[חשיפה לישראל]]</f>
        <v>55.57</v>
      </c>
      <c r="S113">
        <f>lirot_pensia_exposure4[[#This Row],[חשיפה מנייתית]]</f>
        <v>53.73</v>
      </c>
    </row>
    <row r="114" spans="2:19" x14ac:dyDescent="0.3">
      <c r="B114">
        <v>9975</v>
      </c>
      <c r="C114" s="133" t="s">
        <v>545</v>
      </c>
      <c r="D114" s="133" t="s">
        <v>371</v>
      </c>
      <c r="E114">
        <v>21.25</v>
      </c>
      <c r="F114">
        <v>39.409999999999997</v>
      </c>
      <c r="G114">
        <v>60.59</v>
      </c>
      <c r="H114">
        <v>45.21</v>
      </c>
      <c r="I114" s="133" t="str">
        <f>lirot_pensia_exposure4[[#This Row],[company_name]]</f>
        <v xml:space="preserve">הפניקס פנסיה וגמל </v>
      </c>
      <c r="J114" s="133" t="s">
        <v>550</v>
      </c>
      <c r="L114" t="str">
        <f>lirot_pensia_exposure4[[#This Row],[Column2]]</f>
        <v xml:space="preserve"> הפניקס פנסיה מקיפה - מסלול לבני 50 עד 60</v>
      </c>
      <c r="M114">
        <f>lirot_pensia_exposure4[[#This Row],[fund_id]]</f>
        <v>9975</v>
      </c>
      <c r="P114">
        <f>lirot_pensia_exposure4[[#This Row],[חשיפה למטח]]</f>
        <v>21.25</v>
      </c>
      <c r="Q114">
        <f>lirot_pensia_exposure4[[#This Row],[חשיפה לחול]]</f>
        <v>39.409999999999997</v>
      </c>
      <c r="R114">
        <f>lirot_pensia_exposure4[[#This Row],[חשיפה לישראל]]</f>
        <v>60.59</v>
      </c>
      <c r="S114">
        <f>lirot_pensia_exposure4[[#This Row],[חשיפה מנייתית]]</f>
        <v>45.21</v>
      </c>
    </row>
    <row r="115" spans="2:19" x14ac:dyDescent="0.3">
      <c r="B115">
        <v>9976</v>
      </c>
      <c r="C115" s="133" t="s">
        <v>545</v>
      </c>
      <c r="D115" s="133" t="s">
        <v>372</v>
      </c>
      <c r="E115">
        <v>15.31</v>
      </c>
      <c r="F115">
        <v>30.3</v>
      </c>
      <c r="G115">
        <v>69.7</v>
      </c>
      <c r="H115">
        <v>24.93</v>
      </c>
      <c r="I115" s="133" t="str">
        <f>lirot_pensia_exposure4[[#This Row],[company_name]]</f>
        <v xml:space="preserve">הפניקס פנסיה וגמל </v>
      </c>
      <c r="J115" s="133" t="s">
        <v>550</v>
      </c>
      <c r="L115" t="str">
        <f>lirot_pensia_exposure4[[#This Row],[Column2]]</f>
        <v xml:space="preserve"> הפניקס פנסיה מקיפה - מסלול לבני 60 ומעלה</v>
      </c>
      <c r="M115">
        <f>lirot_pensia_exposure4[[#This Row],[fund_id]]</f>
        <v>9976</v>
      </c>
      <c r="P115">
        <f>lirot_pensia_exposure4[[#This Row],[חשיפה למטח]]</f>
        <v>15.31</v>
      </c>
      <c r="Q115">
        <f>lirot_pensia_exposure4[[#This Row],[חשיפה לחול]]</f>
        <v>30.3</v>
      </c>
      <c r="R115">
        <f>lirot_pensia_exposure4[[#This Row],[חשיפה לישראל]]</f>
        <v>69.7</v>
      </c>
      <c r="S115">
        <f>lirot_pensia_exposure4[[#This Row],[חשיפה מנייתית]]</f>
        <v>24.93</v>
      </c>
    </row>
    <row r="116" spans="2:19" x14ac:dyDescent="0.3">
      <c r="B116">
        <v>9979</v>
      </c>
      <c r="C116" s="133" t="s">
        <v>545</v>
      </c>
      <c r="D116" s="133" t="s">
        <v>373</v>
      </c>
      <c r="E116">
        <v>68.7</v>
      </c>
      <c r="F116">
        <v>70.239999999999995</v>
      </c>
      <c r="G116">
        <v>29.760000000000005</v>
      </c>
      <c r="H116">
        <v>0</v>
      </c>
      <c r="I116" s="133" t="str">
        <f>lirot_pensia_exposure4[[#This Row],[company_name]]</f>
        <v xml:space="preserve">הפניקס פנסיה וגמל </v>
      </c>
      <c r="J116" s="133" t="s">
        <v>550</v>
      </c>
      <c r="L116" t="str">
        <f>lirot_pensia_exposure4[[#This Row],[Column2]]</f>
        <v xml:space="preserve"> הפניקס פנסיה מקיפה -מסלול עוקב מדדי אג"ח</v>
      </c>
      <c r="M116">
        <f>lirot_pensia_exposure4[[#This Row],[fund_id]]</f>
        <v>9979</v>
      </c>
      <c r="P116">
        <f>lirot_pensia_exposure4[[#This Row],[חשיפה למטח]]</f>
        <v>68.7</v>
      </c>
      <c r="Q116">
        <f>lirot_pensia_exposure4[[#This Row],[חשיפה לחול]]</f>
        <v>70.239999999999995</v>
      </c>
      <c r="R116">
        <f>lirot_pensia_exposure4[[#This Row],[חשיפה לישראל]]</f>
        <v>29.760000000000005</v>
      </c>
      <c r="S116">
        <f>lirot_pensia_exposure4[[#This Row],[חשיפה מנייתית]]</f>
        <v>0</v>
      </c>
    </row>
    <row r="117" spans="2:19" x14ac:dyDescent="0.3">
      <c r="B117">
        <v>9984</v>
      </c>
      <c r="C117" s="133" t="s">
        <v>545</v>
      </c>
      <c r="D117" s="133" t="s">
        <v>374</v>
      </c>
      <c r="E117">
        <v>21.1</v>
      </c>
      <c r="F117">
        <v>35.81</v>
      </c>
      <c r="G117">
        <v>64.19</v>
      </c>
      <c r="H117">
        <v>49.1</v>
      </c>
      <c r="I117" s="133" t="str">
        <f>lirot_pensia_exposure4[[#This Row],[company_name]]</f>
        <v xml:space="preserve">הפניקס פנסיה וגמל </v>
      </c>
      <c r="J117" s="133" t="s">
        <v>550</v>
      </c>
      <c r="L117" t="str">
        <f>lirot_pensia_exposure4[[#This Row],[Column2]]</f>
        <v xml:space="preserve"> הפניקס פנסיה מקיפה - מסלול הלכה</v>
      </c>
      <c r="M117">
        <f>lirot_pensia_exposure4[[#This Row],[fund_id]]</f>
        <v>9984</v>
      </c>
      <c r="P117">
        <f>lirot_pensia_exposure4[[#This Row],[חשיפה למטח]]</f>
        <v>21.1</v>
      </c>
      <c r="Q117">
        <f>lirot_pensia_exposure4[[#This Row],[חשיפה לחול]]</f>
        <v>35.81</v>
      </c>
      <c r="R117">
        <f>lirot_pensia_exposure4[[#This Row],[חשיפה לישראל]]</f>
        <v>64.19</v>
      </c>
      <c r="S117">
        <f>lirot_pensia_exposure4[[#This Row],[חשיפה מנייתית]]</f>
        <v>49.1</v>
      </c>
    </row>
    <row r="118" spans="2:19" x14ac:dyDescent="0.3">
      <c r="B118">
        <v>9987</v>
      </c>
      <c r="C118" s="133" t="s">
        <v>545</v>
      </c>
      <c r="D118" s="133" t="s">
        <v>375</v>
      </c>
      <c r="E118">
        <v>0</v>
      </c>
      <c r="F118">
        <v>0</v>
      </c>
      <c r="G118">
        <v>100</v>
      </c>
      <c r="H118">
        <v>0</v>
      </c>
      <c r="I118" s="133" t="str">
        <f>lirot_pensia_exposure4[[#This Row],[company_name]]</f>
        <v xml:space="preserve">הפניקס פנסיה וגמל </v>
      </c>
      <c r="J118" s="133" t="s">
        <v>550</v>
      </c>
      <c r="L118" t="str">
        <f>lirot_pensia_exposure4[[#This Row],[Column2]]</f>
        <v xml:space="preserve"> מסלול קצבה לזכאים קיימים</v>
      </c>
      <c r="M118">
        <f>lirot_pensia_exposure4[[#This Row],[fund_id]]</f>
        <v>9987</v>
      </c>
      <c r="P118">
        <f>lirot_pensia_exposure4[[#This Row],[חשיפה למטח]]</f>
        <v>0</v>
      </c>
      <c r="Q118">
        <f>lirot_pensia_exposure4[[#This Row],[חשיפה לחול]]</f>
        <v>0</v>
      </c>
      <c r="R118">
        <f>lirot_pensia_exposure4[[#This Row],[חשיפה לישראל]]</f>
        <v>100</v>
      </c>
      <c r="S118">
        <f>lirot_pensia_exposure4[[#This Row],[חשיפה מנייתית]]</f>
        <v>0</v>
      </c>
    </row>
    <row r="119" spans="2:19" x14ac:dyDescent="0.3">
      <c r="B119">
        <v>12027</v>
      </c>
      <c r="C119" s="133" t="s">
        <v>544</v>
      </c>
      <c r="D119" s="133" t="s">
        <v>376</v>
      </c>
      <c r="E119">
        <v>11.28</v>
      </c>
      <c r="F119">
        <v>20.88</v>
      </c>
      <c r="G119">
        <v>79.12</v>
      </c>
      <c r="H119">
        <v>20.03</v>
      </c>
      <c r="I119" s="133" t="str">
        <f>lirot_pensia_exposure4[[#This Row],[company_name]]</f>
        <v xml:space="preserve">הראל פנסיה וגמל </v>
      </c>
      <c r="J119" s="133" t="s">
        <v>550</v>
      </c>
      <c r="L119" t="str">
        <f>lirot_pensia_exposure4[[#This Row],[Column2]]</f>
        <v xml:space="preserve"> הראל פנסיה - בסיסי למקבלי קצבה</v>
      </c>
      <c r="M119">
        <f>lirot_pensia_exposure4[[#This Row],[fund_id]]</f>
        <v>12027</v>
      </c>
      <c r="P119">
        <f>lirot_pensia_exposure4[[#This Row],[חשיפה למטח]]</f>
        <v>11.28</v>
      </c>
      <c r="Q119">
        <f>lirot_pensia_exposure4[[#This Row],[חשיפה לחול]]</f>
        <v>20.88</v>
      </c>
      <c r="R119">
        <f>lirot_pensia_exposure4[[#This Row],[חשיפה לישראל]]</f>
        <v>79.12</v>
      </c>
      <c r="S119">
        <f>lirot_pensia_exposure4[[#This Row],[חשיפה מנייתית]]</f>
        <v>20.03</v>
      </c>
    </row>
    <row r="120" spans="2:19" x14ac:dyDescent="0.3">
      <c r="B120">
        <v>12028</v>
      </c>
      <c r="C120" s="133" t="s">
        <v>544</v>
      </c>
      <c r="D120" s="133" t="s">
        <v>377</v>
      </c>
      <c r="E120">
        <v>2.0099999999999998</v>
      </c>
      <c r="F120">
        <v>13.13</v>
      </c>
      <c r="G120">
        <v>86.87</v>
      </c>
      <c r="H120">
        <v>18.73</v>
      </c>
      <c r="I120" s="133" t="str">
        <f>lirot_pensia_exposure4[[#This Row],[company_name]]</f>
        <v xml:space="preserve">הראל פנסיה וגמל </v>
      </c>
      <c r="J120" s="133" t="s">
        <v>550</v>
      </c>
      <c r="L120" t="str">
        <f>lirot_pensia_exposure4[[#This Row],[Column2]]</f>
        <v xml:space="preserve"> הראל פנסיה - הלכה למקבלי קצבה</v>
      </c>
      <c r="M120">
        <f>lirot_pensia_exposure4[[#This Row],[fund_id]]</f>
        <v>12028</v>
      </c>
      <c r="P120">
        <f>lirot_pensia_exposure4[[#This Row],[חשיפה למטח]]</f>
        <v>2.0099999999999998</v>
      </c>
      <c r="Q120">
        <f>lirot_pensia_exposure4[[#This Row],[חשיפה לחול]]</f>
        <v>13.13</v>
      </c>
      <c r="R120">
        <f>lirot_pensia_exposure4[[#This Row],[חשיפה לישראל]]</f>
        <v>86.87</v>
      </c>
      <c r="S120">
        <f>lirot_pensia_exposure4[[#This Row],[חשיפה מנייתית]]</f>
        <v>18.73</v>
      </c>
    </row>
    <row r="121" spans="2:19" x14ac:dyDescent="0.3">
      <c r="B121">
        <v>12119</v>
      </c>
      <c r="C121" s="133" t="s">
        <v>545</v>
      </c>
      <c r="D121" s="133" t="s">
        <v>378</v>
      </c>
      <c r="E121">
        <v>10.3</v>
      </c>
      <c r="F121">
        <v>17.71</v>
      </c>
      <c r="G121">
        <v>82.289999999999992</v>
      </c>
      <c r="H121">
        <v>15.58</v>
      </c>
      <c r="I121" s="133" t="str">
        <f>lirot_pensia_exposure4[[#This Row],[company_name]]</f>
        <v xml:space="preserve">הפניקס פנסיה וגמל </v>
      </c>
      <c r="J121" s="133" t="s">
        <v>550</v>
      </c>
      <c r="L121" t="str">
        <f>lirot_pensia_exposure4[[#This Row],[Column2]]</f>
        <v xml:space="preserve"> הפניקס פנסיה מקיפה - מסלול בסיסי למקבלי קצבה</v>
      </c>
      <c r="M121">
        <f>lirot_pensia_exposure4[[#This Row],[fund_id]]</f>
        <v>12119</v>
      </c>
      <c r="P121">
        <f>lirot_pensia_exposure4[[#This Row],[חשיפה למטח]]</f>
        <v>10.3</v>
      </c>
      <c r="Q121">
        <f>lirot_pensia_exposure4[[#This Row],[חשיפה לחול]]</f>
        <v>17.71</v>
      </c>
      <c r="R121">
        <f>lirot_pensia_exposure4[[#This Row],[חשיפה לישראל]]</f>
        <v>82.289999999999992</v>
      </c>
      <c r="S121">
        <f>lirot_pensia_exposure4[[#This Row],[חשיפה מנייתית]]</f>
        <v>15.58</v>
      </c>
    </row>
    <row r="122" spans="2:19" x14ac:dyDescent="0.3">
      <c r="B122">
        <v>12120</v>
      </c>
      <c r="C122" s="133" t="s">
        <v>545</v>
      </c>
      <c r="D122" s="133" t="s">
        <v>379</v>
      </c>
      <c r="E122">
        <v>15.6</v>
      </c>
      <c r="F122">
        <v>32.96</v>
      </c>
      <c r="G122">
        <v>67.039999999999992</v>
      </c>
      <c r="H122">
        <v>17.329999999999998</v>
      </c>
      <c r="I122" s="133" t="str">
        <f>lirot_pensia_exposure4[[#This Row],[company_name]]</f>
        <v xml:space="preserve">הפניקס פנסיה וגמל </v>
      </c>
      <c r="J122" s="133" t="s">
        <v>550</v>
      </c>
      <c r="L122" t="str">
        <f>lirot_pensia_exposure4[[#This Row],[Column2]]</f>
        <v xml:space="preserve"> הפניקס פנסיה משלימה - מסלול בסיסי למקבלי קצבה</v>
      </c>
      <c r="M122">
        <f>lirot_pensia_exposure4[[#This Row],[fund_id]]</f>
        <v>12120</v>
      </c>
      <c r="P122">
        <f>lirot_pensia_exposure4[[#This Row],[חשיפה למטח]]</f>
        <v>15.6</v>
      </c>
      <c r="Q122">
        <f>lirot_pensia_exposure4[[#This Row],[חשיפה לחול]]</f>
        <v>32.96</v>
      </c>
      <c r="R122">
        <f>lirot_pensia_exposure4[[#This Row],[חשיפה לישראל]]</f>
        <v>67.039999999999992</v>
      </c>
      <c r="S122">
        <f>lirot_pensia_exposure4[[#This Row],[חשיפה מנייתית]]</f>
        <v>17.329999999999998</v>
      </c>
    </row>
    <row r="123" spans="2:19" x14ac:dyDescent="0.3">
      <c r="B123">
        <v>12138</v>
      </c>
      <c r="C123" s="133" t="s">
        <v>546</v>
      </c>
      <c r="D123" s="133" t="s">
        <v>380</v>
      </c>
      <c r="E123">
        <v>6.18</v>
      </c>
      <c r="F123">
        <v>16.350000000000001</v>
      </c>
      <c r="G123">
        <v>83.65</v>
      </c>
      <c r="H123">
        <v>14.16</v>
      </c>
      <c r="I123" s="133" t="str">
        <f>lirot_pensia_exposure4[[#This Row],[company_name]]</f>
        <v xml:space="preserve">אלטשולר שחם גמל ופנסיה </v>
      </c>
      <c r="J123" s="133" t="s">
        <v>550</v>
      </c>
      <c r="L123" t="str">
        <f>lirot_pensia_exposure4[[#This Row],[Column2]]</f>
        <v xml:space="preserve"> אלטשולר שחם פנסיה מקיפה בסיסי למקבלי קצבה</v>
      </c>
      <c r="M123">
        <f>lirot_pensia_exposure4[[#This Row],[fund_id]]</f>
        <v>12138</v>
      </c>
      <c r="P123">
        <f>lirot_pensia_exposure4[[#This Row],[חשיפה למטח]]</f>
        <v>6.18</v>
      </c>
      <c r="Q123">
        <f>lirot_pensia_exposure4[[#This Row],[חשיפה לחול]]</f>
        <v>16.350000000000001</v>
      </c>
      <c r="R123">
        <f>lirot_pensia_exposure4[[#This Row],[חשיפה לישראל]]</f>
        <v>83.65</v>
      </c>
      <c r="S123">
        <f>lirot_pensia_exposure4[[#This Row],[חשיפה מנייתית]]</f>
        <v>14.16</v>
      </c>
    </row>
    <row r="124" spans="2:19" x14ac:dyDescent="0.3">
      <c r="B124">
        <v>12139</v>
      </c>
      <c r="C124" s="133" t="s">
        <v>546</v>
      </c>
      <c r="D124" s="133" t="s">
        <v>381</v>
      </c>
      <c r="E124">
        <v>15.88</v>
      </c>
      <c r="F124">
        <v>41.07</v>
      </c>
      <c r="G124">
        <v>58.93</v>
      </c>
      <c r="H124">
        <v>22.87</v>
      </c>
      <c r="I124" s="133" t="str">
        <f>lirot_pensia_exposure4[[#This Row],[company_name]]</f>
        <v xml:space="preserve">אלטשולר שחם גמל ופנסיה </v>
      </c>
      <c r="J124" s="133" t="s">
        <v>550</v>
      </c>
      <c r="L124" t="str">
        <f>lirot_pensia_exposure4[[#This Row],[Column2]]</f>
        <v xml:space="preserve"> אלטשולר שחם פנסיה כללית בסיסי למקבלי קצבה</v>
      </c>
      <c r="M124">
        <f>lirot_pensia_exposure4[[#This Row],[fund_id]]</f>
        <v>12139</v>
      </c>
      <c r="P124">
        <f>lirot_pensia_exposure4[[#This Row],[חשיפה למטח]]</f>
        <v>15.88</v>
      </c>
      <c r="Q124">
        <f>lirot_pensia_exposure4[[#This Row],[חשיפה לחול]]</f>
        <v>41.07</v>
      </c>
      <c r="R124">
        <f>lirot_pensia_exposure4[[#This Row],[חשיפה לישראל]]</f>
        <v>58.93</v>
      </c>
      <c r="S124">
        <f>lirot_pensia_exposure4[[#This Row],[חשיפה מנייתית]]</f>
        <v>22.87</v>
      </c>
    </row>
    <row r="125" spans="2:19" x14ac:dyDescent="0.3">
      <c r="B125">
        <v>12140</v>
      </c>
      <c r="C125" s="133" t="s">
        <v>544</v>
      </c>
      <c r="D125" s="133" t="s">
        <v>382</v>
      </c>
      <c r="E125">
        <v>15.99</v>
      </c>
      <c r="F125">
        <v>30.24</v>
      </c>
      <c r="G125">
        <v>69.760000000000005</v>
      </c>
      <c r="H125">
        <v>27.54</v>
      </c>
      <c r="I125" s="133" t="str">
        <f>lirot_pensia_exposure4[[#This Row],[company_name]]</f>
        <v xml:space="preserve">הראל פנסיה וגמל </v>
      </c>
      <c r="J125" s="133" t="s">
        <v>550</v>
      </c>
      <c r="L125" t="str">
        <f>lirot_pensia_exposure4[[#This Row],[Column2]]</f>
        <v xml:space="preserve"> הראל פנסיה כללית - בסיסי למקבלי קצבה</v>
      </c>
      <c r="M125">
        <f>lirot_pensia_exposure4[[#This Row],[fund_id]]</f>
        <v>12140</v>
      </c>
      <c r="P125">
        <f>lirot_pensia_exposure4[[#This Row],[חשיפה למטח]]</f>
        <v>15.99</v>
      </c>
      <c r="Q125">
        <f>lirot_pensia_exposure4[[#This Row],[חשיפה לחול]]</f>
        <v>30.24</v>
      </c>
      <c r="R125">
        <f>lirot_pensia_exposure4[[#This Row],[חשיפה לישראל]]</f>
        <v>69.760000000000005</v>
      </c>
      <c r="S125">
        <f>lirot_pensia_exposure4[[#This Row],[חשיפה מנייתית]]</f>
        <v>27.54</v>
      </c>
    </row>
    <row r="126" spans="2:19" x14ac:dyDescent="0.3">
      <c r="B126">
        <v>12145</v>
      </c>
      <c r="C126" s="133" t="s">
        <v>543</v>
      </c>
      <c r="D126" s="133" t="s">
        <v>383</v>
      </c>
      <c r="E126">
        <v>11.45</v>
      </c>
      <c r="F126">
        <v>18.68</v>
      </c>
      <c r="G126">
        <v>81.319999999999993</v>
      </c>
      <c r="H126">
        <v>17.260000000000002</v>
      </c>
      <c r="I126" s="133" t="str">
        <f>lirot_pensia_exposure4[[#This Row],[company_name]]</f>
        <v xml:space="preserve">מגדל מקפת קרנות פנסיה וקופות גמל </v>
      </c>
      <c r="J126" s="133" t="s">
        <v>550</v>
      </c>
      <c r="L126" t="str">
        <f>lirot_pensia_exposure4[[#This Row],[Column2]]</f>
        <v xml:space="preserve"> מגדל מקפת אישית בסיסי למקבלי קצבה</v>
      </c>
      <c r="M126">
        <f>lirot_pensia_exposure4[[#This Row],[fund_id]]</f>
        <v>12145</v>
      </c>
      <c r="P126">
        <f>lirot_pensia_exposure4[[#This Row],[חשיפה למטח]]</f>
        <v>11.45</v>
      </c>
      <c r="Q126">
        <f>lirot_pensia_exposure4[[#This Row],[חשיפה לחול]]</f>
        <v>18.68</v>
      </c>
      <c r="R126">
        <f>lirot_pensia_exposure4[[#This Row],[חשיפה לישראל]]</f>
        <v>81.319999999999993</v>
      </c>
      <c r="S126">
        <f>lirot_pensia_exposure4[[#This Row],[חשיפה מנייתית]]</f>
        <v>17.260000000000002</v>
      </c>
    </row>
    <row r="127" spans="2:19" x14ac:dyDescent="0.3">
      <c r="B127">
        <v>12146</v>
      </c>
      <c r="C127" s="133" t="s">
        <v>543</v>
      </c>
      <c r="D127" s="133" t="s">
        <v>384</v>
      </c>
      <c r="E127">
        <v>11.6</v>
      </c>
      <c r="F127">
        <v>16.11</v>
      </c>
      <c r="G127">
        <v>83.89</v>
      </c>
      <c r="H127">
        <v>21.07</v>
      </c>
      <c r="I127" s="133" t="str">
        <f>lirot_pensia_exposure4[[#This Row],[company_name]]</f>
        <v xml:space="preserve">מגדל מקפת קרנות פנסיה וקופות גמל </v>
      </c>
      <c r="J127" s="133" t="s">
        <v>550</v>
      </c>
      <c r="L127" t="str">
        <f>lirot_pensia_exposure4[[#This Row],[Column2]]</f>
        <v xml:space="preserve"> מגדל מקפת אישית הלכה למקבלי קצבה</v>
      </c>
      <c r="M127">
        <f>lirot_pensia_exposure4[[#This Row],[fund_id]]</f>
        <v>12146</v>
      </c>
      <c r="P127">
        <f>lirot_pensia_exposure4[[#This Row],[חשיפה למטח]]</f>
        <v>11.6</v>
      </c>
      <c r="Q127">
        <f>lirot_pensia_exposure4[[#This Row],[חשיפה לחול]]</f>
        <v>16.11</v>
      </c>
      <c r="R127">
        <f>lirot_pensia_exposure4[[#This Row],[חשיפה לישראל]]</f>
        <v>83.89</v>
      </c>
      <c r="S127">
        <f>lirot_pensia_exposure4[[#This Row],[חשיפה מנייתית]]</f>
        <v>21.07</v>
      </c>
    </row>
    <row r="128" spans="2:19" x14ac:dyDescent="0.3">
      <c r="B128">
        <v>12147</v>
      </c>
      <c r="C128" s="133" t="s">
        <v>543</v>
      </c>
      <c r="D128" s="133" t="s">
        <v>385</v>
      </c>
      <c r="E128">
        <v>13.25</v>
      </c>
      <c r="F128">
        <v>26.58</v>
      </c>
      <c r="G128">
        <v>73.42</v>
      </c>
      <c r="H128">
        <v>37.89</v>
      </c>
      <c r="I128" s="133" t="str">
        <f>lirot_pensia_exposure4[[#This Row],[company_name]]</f>
        <v xml:space="preserve">מגדל מקפת קרנות פנסיה וקופות גמל </v>
      </c>
      <c r="J128" s="133" t="s">
        <v>550</v>
      </c>
      <c r="L128" t="str">
        <f>lirot_pensia_exposure4[[#This Row],[Column2]]</f>
        <v xml:space="preserve"> מגדל מקפת אישית עוקב מדדים למקבלי קצבה</v>
      </c>
      <c r="M128">
        <f>lirot_pensia_exposure4[[#This Row],[fund_id]]</f>
        <v>12147</v>
      </c>
      <c r="P128">
        <f>lirot_pensia_exposure4[[#This Row],[חשיפה למטח]]</f>
        <v>13.25</v>
      </c>
      <c r="Q128">
        <f>lirot_pensia_exposure4[[#This Row],[חשיפה לחול]]</f>
        <v>26.58</v>
      </c>
      <c r="R128">
        <f>lirot_pensia_exposure4[[#This Row],[חשיפה לישראל]]</f>
        <v>73.42</v>
      </c>
      <c r="S128">
        <f>lirot_pensia_exposure4[[#This Row],[חשיפה מנייתית]]</f>
        <v>37.89</v>
      </c>
    </row>
    <row r="129" spans="2:19" x14ac:dyDescent="0.3">
      <c r="B129">
        <v>12152</v>
      </c>
      <c r="C129" s="133" t="s">
        <v>543</v>
      </c>
      <c r="D129" s="133" t="s">
        <v>386</v>
      </c>
      <c r="E129">
        <v>13.88</v>
      </c>
      <c r="F129">
        <v>27.26</v>
      </c>
      <c r="G129">
        <v>72.739999999999995</v>
      </c>
      <c r="H129">
        <v>24.46</v>
      </c>
      <c r="I129" s="133" t="str">
        <f>lirot_pensia_exposure4[[#This Row],[company_name]]</f>
        <v xml:space="preserve">מגדל מקפת קרנות פנסיה וקופות גמל </v>
      </c>
      <c r="J129" s="133" t="s">
        <v>550</v>
      </c>
      <c r="L129" t="str">
        <f>lirot_pensia_exposure4[[#This Row],[Column2]]</f>
        <v xml:space="preserve"> מגדל מקפת משלימה בסיסי למקבלי קצבה</v>
      </c>
      <c r="M129">
        <f>lirot_pensia_exposure4[[#This Row],[fund_id]]</f>
        <v>12152</v>
      </c>
      <c r="P129">
        <f>lirot_pensia_exposure4[[#This Row],[חשיפה למטח]]</f>
        <v>13.88</v>
      </c>
      <c r="Q129">
        <f>lirot_pensia_exposure4[[#This Row],[חשיפה לחול]]</f>
        <v>27.26</v>
      </c>
      <c r="R129">
        <f>lirot_pensia_exposure4[[#This Row],[חשיפה לישראל]]</f>
        <v>72.739999999999995</v>
      </c>
      <c r="S129">
        <f>lirot_pensia_exposure4[[#This Row],[חשיפה מנייתית]]</f>
        <v>24.46</v>
      </c>
    </row>
    <row r="130" spans="2:19" x14ac:dyDescent="0.3">
      <c r="B130">
        <v>12154</v>
      </c>
      <c r="C130" s="133" t="s">
        <v>541</v>
      </c>
      <c r="D130" s="133" t="s">
        <v>387</v>
      </c>
      <c r="E130">
        <v>14.36</v>
      </c>
      <c r="F130">
        <v>23.38</v>
      </c>
      <c r="G130">
        <v>76.62</v>
      </c>
      <c r="H130">
        <v>17.62</v>
      </c>
      <c r="I130" s="133" t="str">
        <f>lirot_pensia_exposure4[[#This Row],[company_name]]</f>
        <v xml:space="preserve">מנורה מבטחים פנסיה וגמל </v>
      </c>
      <c r="J130" s="133" t="s">
        <v>550</v>
      </c>
      <c r="L130" t="str">
        <f>lirot_pensia_exposure4[[#This Row],[Column2]]</f>
        <v xml:space="preserve"> מנורה מבטחים משלימה - בסיסי למקבלי קצבה</v>
      </c>
      <c r="M130">
        <f>lirot_pensia_exposure4[[#This Row],[fund_id]]</f>
        <v>12154</v>
      </c>
      <c r="P130">
        <f>lirot_pensia_exposure4[[#This Row],[חשיפה למטח]]</f>
        <v>14.36</v>
      </c>
      <c r="Q130">
        <f>lirot_pensia_exposure4[[#This Row],[חשיפה לחול]]</f>
        <v>23.38</v>
      </c>
      <c r="R130">
        <f>lirot_pensia_exposure4[[#This Row],[חשיפה לישראל]]</f>
        <v>76.62</v>
      </c>
      <c r="S130">
        <f>lirot_pensia_exposure4[[#This Row],[חשיפה מנייתית]]</f>
        <v>17.62</v>
      </c>
    </row>
    <row r="131" spans="2:19" x14ac:dyDescent="0.3">
      <c r="B131">
        <v>12155</v>
      </c>
      <c r="C131" s="133" t="s">
        <v>541</v>
      </c>
      <c r="D131" s="133" t="s">
        <v>388</v>
      </c>
      <c r="E131">
        <v>9.5299999999999994</v>
      </c>
      <c r="F131">
        <v>18.739999999999998</v>
      </c>
      <c r="G131">
        <v>81.260000000000005</v>
      </c>
      <c r="H131">
        <v>17.239999999999998</v>
      </c>
      <c r="I131" s="133" t="str">
        <f>lirot_pensia_exposure4[[#This Row],[company_name]]</f>
        <v xml:space="preserve">מנורה מבטחים פנסיה וגמל </v>
      </c>
      <c r="J131" s="133" t="s">
        <v>550</v>
      </c>
      <c r="L131" t="str">
        <f>lirot_pensia_exposure4[[#This Row],[Column2]]</f>
        <v xml:space="preserve"> מנורה מבטחים פנסיה בסיסי למקבלי קצבה</v>
      </c>
      <c r="M131">
        <f>lirot_pensia_exposure4[[#This Row],[fund_id]]</f>
        <v>12155</v>
      </c>
      <c r="P131">
        <f>lirot_pensia_exposure4[[#This Row],[חשיפה למטח]]</f>
        <v>9.5299999999999994</v>
      </c>
      <c r="Q131">
        <f>lirot_pensia_exposure4[[#This Row],[חשיפה לחול]]</f>
        <v>18.739999999999998</v>
      </c>
      <c r="R131">
        <f>lirot_pensia_exposure4[[#This Row],[חשיפה לישראל]]</f>
        <v>81.260000000000005</v>
      </c>
      <c r="S131">
        <f>lirot_pensia_exposure4[[#This Row],[חשיפה מנייתית]]</f>
        <v>17.239999999999998</v>
      </c>
    </row>
    <row r="132" spans="2:19" x14ac:dyDescent="0.3">
      <c r="B132">
        <v>12157</v>
      </c>
      <c r="C132" s="133" t="s">
        <v>540</v>
      </c>
      <c r="D132" s="133" t="s">
        <v>389</v>
      </c>
      <c r="E132">
        <v>10.97</v>
      </c>
      <c r="F132">
        <v>19.600000000000001</v>
      </c>
      <c r="G132">
        <v>80.400000000000006</v>
      </c>
      <c r="H132">
        <v>14.77</v>
      </c>
      <c r="I132" s="133" t="str">
        <f>lirot_pensia_exposure4[[#This Row],[company_name]]</f>
        <v xml:space="preserve">מיטב גמל ופנסיה </v>
      </c>
      <c r="J132" s="133" t="s">
        <v>550</v>
      </c>
      <c r="L132" t="str">
        <f>lirot_pensia_exposure4[[#This Row],[Column2]]</f>
        <v xml:space="preserve"> מיטב פנסיה מקיפה בסיסי למקבלי קצבה</v>
      </c>
      <c r="M132">
        <f>lirot_pensia_exposure4[[#This Row],[fund_id]]</f>
        <v>12157</v>
      </c>
      <c r="P132">
        <f>lirot_pensia_exposure4[[#This Row],[חשיפה למטח]]</f>
        <v>10.97</v>
      </c>
      <c r="Q132">
        <f>lirot_pensia_exposure4[[#This Row],[חשיפה לחול]]</f>
        <v>19.600000000000001</v>
      </c>
      <c r="R132">
        <f>lirot_pensia_exposure4[[#This Row],[חשיפה לישראל]]</f>
        <v>80.400000000000006</v>
      </c>
      <c r="S132">
        <f>lirot_pensia_exposure4[[#This Row],[חשיפה מנייתית]]</f>
        <v>14.77</v>
      </c>
    </row>
    <row r="133" spans="2:19" x14ac:dyDescent="0.3">
      <c r="B133">
        <v>12158</v>
      </c>
      <c r="C133" s="133" t="s">
        <v>540</v>
      </c>
      <c r="D133" s="133" t="s">
        <v>390</v>
      </c>
      <c r="E133">
        <v>20.87</v>
      </c>
      <c r="F133">
        <v>37.97</v>
      </c>
      <c r="G133">
        <v>62.03</v>
      </c>
      <c r="H133">
        <v>32.28</v>
      </c>
      <c r="I133" s="133" t="str">
        <f>lirot_pensia_exposure4[[#This Row],[company_name]]</f>
        <v xml:space="preserve">מיטב גמל ופנסיה </v>
      </c>
      <c r="J133" s="133" t="s">
        <v>550</v>
      </c>
      <c r="L133" t="str">
        <f>lirot_pensia_exposure4[[#This Row],[Column2]]</f>
        <v xml:space="preserve"> מיטב פנסיה כללית בסיסי למקבלי קצבה</v>
      </c>
      <c r="M133">
        <f>lirot_pensia_exposure4[[#This Row],[fund_id]]</f>
        <v>12158</v>
      </c>
      <c r="P133">
        <f>lirot_pensia_exposure4[[#This Row],[חשיפה למטח]]</f>
        <v>20.87</v>
      </c>
      <c r="Q133">
        <f>lirot_pensia_exposure4[[#This Row],[חשיפה לחול]]</f>
        <v>37.97</v>
      </c>
      <c r="R133">
        <f>lirot_pensia_exposure4[[#This Row],[חשיפה לישראל]]</f>
        <v>62.03</v>
      </c>
      <c r="S133">
        <f>lirot_pensia_exposure4[[#This Row],[חשיפה מנייתית]]</f>
        <v>32.28</v>
      </c>
    </row>
    <row r="134" spans="2:19" x14ac:dyDescent="0.3">
      <c r="B134">
        <v>12176</v>
      </c>
      <c r="C134" s="133" t="s">
        <v>542</v>
      </c>
      <c r="D134" s="133" t="s">
        <v>391</v>
      </c>
      <c r="E134">
        <v>14.51</v>
      </c>
      <c r="F134">
        <v>15.36</v>
      </c>
      <c r="G134">
        <v>84.64</v>
      </c>
      <c r="H134">
        <v>21.52</v>
      </c>
      <c r="I134" s="133" t="str">
        <f>lirot_pensia_exposure4[[#This Row],[company_name]]</f>
        <v xml:space="preserve">כלל פנסיה וגמל </v>
      </c>
      <c r="J134" s="133" t="s">
        <v>550</v>
      </c>
      <c r="L134" t="str">
        <f>lirot_pensia_exposure4[[#This Row],[Column2]]</f>
        <v xml:space="preserve"> כלל פנסיה מסלול הלכה למקבלי קצבה</v>
      </c>
      <c r="M134">
        <f>lirot_pensia_exposure4[[#This Row],[fund_id]]</f>
        <v>12176</v>
      </c>
      <c r="P134">
        <f>lirot_pensia_exposure4[[#This Row],[חשיפה למטח]]</f>
        <v>14.51</v>
      </c>
      <c r="Q134">
        <f>lirot_pensia_exposure4[[#This Row],[חשיפה לחול]]</f>
        <v>15.36</v>
      </c>
      <c r="R134">
        <f>lirot_pensia_exposure4[[#This Row],[חשיפה לישראל]]</f>
        <v>84.64</v>
      </c>
      <c r="S134">
        <f>lirot_pensia_exposure4[[#This Row],[חשיפה מנייתית]]</f>
        <v>21.52</v>
      </c>
    </row>
    <row r="135" spans="2:19" x14ac:dyDescent="0.3">
      <c r="B135">
        <v>12177</v>
      </c>
      <c r="C135" s="133" t="s">
        <v>542</v>
      </c>
      <c r="D135" s="133" t="s">
        <v>392</v>
      </c>
      <c r="E135">
        <v>11.68</v>
      </c>
      <c r="F135">
        <v>22.22</v>
      </c>
      <c r="G135">
        <v>77.78</v>
      </c>
      <c r="H135">
        <v>15.89</v>
      </c>
      <c r="I135" s="133" t="str">
        <f>lirot_pensia_exposure4[[#This Row],[company_name]]</f>
        <v xml:space="preserve">כלל פנסיה וגמל </v>
      </c>
      <c r="J135" s="133" t="s">
        <v>550</v>
      </c>
      <c r="L135" t="str">
        <f>lirot_pensia_exposure4[[#This Row],[Column2]]</f>
        <v xml:space="preserve"> כלל פנסיה מסלול בסיסי למקבלי קצבה</v>
      </c>
      <c r="M135">
        <f>lirot_pensia_exposure4[[#This Row],[fund_id]]</f>
        <v>12177</v>
      </c>
      <c r="P135">
        <f>lirot_pensia_exposure4[[#This Row],[חשיפה למטח]]</f>
        <v>11.68</v>
      </c>
      <c r="Q135">
        <f>lirot_pensia_exposure4[[#This Row],[חשיפה לחול]]</f>
        <v>22.22</v>
      </c>
      <c r="R135">
        <f>lirot_pensia_exposure4[[#This Row],[חשיפה לישראל]]</f>
        <v>77.78</v>
      </c>
      <c r="S135">
        <f>lirot_pensia_exposure4[[#This Row],[חשיפה מנייתית]]</f>
        <v>15.89</v>
      </c>
    </row>
    <row r="136" spans="2:19" x14ac:dyDescent="0.3">
      <c r="B136">
        <v>12251</v>
      </c>
      <c r="C136" s="133" t="s">
        <v>542</v>
      </c>
      <c r="D136" s="133" t="s">
        <v>393</v>
      </c>
      <c r="E136">
        <v>19.3</v>
      </c>
      <c r="F136">
        <v>29.44</v>
      </c>
      <c r="G136">
        <v>70.56</v>
      </c>
      <c r="H136">
        <v>33.69</v>
      </c>
      <c r="I136" s="133" t="str">
        <f>lirot_pensia_exposure4[[#This Row],[company_name]]</f>
        <v xml:space="preserve">כלל פנסיה וגמל </v>
      </c>
      <c r="J136" s="133" t="s">
        <v>550</v>
      </c>
      <c r="L136" t="str">
        <f>lirot_pensia_exposure4[[#This Row],[Column2]]</f>
        <v xml:space="preserve"> כלל פנסיה משלימה בסיסי למקבלי קצבה</v>
      </c>
      <c r="M136">
        <f>lirot_pensia_exposure4[[#This Row],[fund_id]]</f>
        <v>12251</v>
      </c>
      <c r="P136">
        <f>lirot_pensia_exposure4[[#This Row],[חשיפה למטח]]</f>
        <v>19.3</v>
      </c>
      <c r="Q136">
        <f>lirot_pensia_exposure4[[#This Row],[חשיפה לחול]]</f>
        <v>29.44</v>
      </c>
      <c r="R136">
        <f>lirot_pensia_exposure4[[#This Row],[חשיפה לישראל]]</f>
        <v>70.56</v>
      </c>
      <c r="S136">
        <f>lirot_pensia_exposure4[[#This Row],[חשיפה מנייתית]]</f>
        <v>33.69</v>
      </c>
    </row>
    <row r="137" spans="2:19" x14ac:dyDescent="0.3">
      <c r="B137">
        <v>12419</v>
      </c>
      <c r="C137" s="133" t="s">
        <v>546</v>
      </c>
      <c r="D137" s="133" t="s">
        <v>394</v>
      </c>
      <c r="E137">
        <v>23.52</v>
      </c>
      <c r="F137">
        <v>53.9</v>
      </c>
      <c r="G137">
        <v>46.1</v>
      </c>
      <c r="H137">
        <v>70.16</v>
      </c>
      <c r="I137" s="133" t="str">
        <f>lirot_pensia_exposure4[[#This Row],[company_name]]</f>
        <v xml:space="preserve">אלטשולר שחם גמל ופנסיה </v>
      </c>
      <c r="J137" s="133" t="s">
        <v>550</v>
      </c>
      <c r="L137" t="str">
        <f>lirot_pensia_exposure4[[#This Row],[Column2]]</f>
        <v xml:space="preserve"> אלטשולר שחם פנסיה מקיפה מניות</v>
      </c>
      <c r="M137">
        <f>lirot_pensia_exposure4[[#This Row],[fund_id]]</f>
        <v>12419</v>
      </c>
      <c r="P137">
        <f>lirot_pensia_exposure4[[#This Row],[חשיפה למטח]]</f>
        <v>23.52</v>
      </c>
      <c r="Q137">
        <f>lirot_pensia_exposure4[[#This Row],[חשיפה לחול]]</f>
        <v>53.9</v>
      </c>
      <c r="R137">
        <f>lirot_pensia_exposure4[[#This Row],[חשיפה לישראל]]</f>
        <v>46.1</v>
      </c>
      <c r="S137">
        <f>lirot_pensia_exposure4[[#This Row],[חשיפה מנייתית]]</f>
        <v>70.16</v>
      </c>
    </row>
    <row r="138" spans="2:19" x14ac:dyDescent="0.3">
      <c r="B138">
        <v>12966</v>
      </c>
      <c r="C138" s="133" t="s">
        <v>540</v>
      </c>
      <c r="D138" s="133" t="s">
        <v>395</v>
      </c>
      <c r="E138">
        <v>4.67</v>
      </c>
      <c r="F138">
        <v>18.78</v>
      </c>
      <c r="G138">
        <v>81.22</v>
      </c>
      <c r="H138">
        <v>21.64</v>
      </c>
      <c r="I138" s="133" t="str">
        <f>lirot_pensia_exposure4[[#This Row],[company_name]]</f>
        <v xml:space="preserve">מיטב גמל ופנסיה </v>
      </c>
      <c r="J138" s="133" t="s">
        <v>550</v>
      </c>
      <c r="L138" t="str">
        <f>lirot_pensia_exposure4[[#This Row],[Column2]]</f>
        <v xml:space="preserve"> מיטב פנסיה מקיפה הלכה למקבלי קצבה</v>
      </c>
      <c r="M138">
        <f>lirot_pensia_exposure4[[#This Row],[fund_id]]</f>
        <v>12966</v>
      </c>
      <c r="P138">
        <f>lirot_pensia_exposure4[[#This Row],[חשיפה למטח]]</f>
        <v>4.67</v>
      </c>
      <c r="Q138">
        <f>lirot_pensia_exposure4[[#This Row],[חשיפה לחול]]</f>
        <v>18.78</v>
      </c>
      <c r="R138">
        <f>lirot_pensia_exposure4[[#This Row],[חשיפה לישראל]]</f>
        <v>81.22</v>
      </c>
      <c r="S138">
        <f>lirot_pensia_exposure4[[#This Row],[חשיפה מנייתית]]</f>
        <v>21.64</v>
      </c>
    </row>
    <row r="139" spans="2:19" x14ac:dyDescent="0.3">
      <c r="B139">
        <v>13211</v>
      </c>
      <c r="C139" s="133" t="s">
        <v>546</v>
      </c>
      <c r="D139" s="133" t="s">
        <v>396</v>
      </c>
      <c r="E139">
        <v>34.93</v>
      </c>
      <c r="F139">
        <v>78.75</v>
      </c>
      <c r="G139">
        <v>21.25</v>
      </c>
      <c r="H139">
        <v>97.86</v>
      </c>
      <c r="I139" s="133" t="str">
        <f>lirot_pensia_exposure4[[#This Row],[company_name]]</f>
        <v xml:space="preserve">אלטשולר שחם גמל ופנסיה </v>
      </c>
      <c r="J139" s="133" t="s">
        <v>550</v>
      </c>
      <c r="L139" t="str">
        <f>lirot_pensia_exposure4[[#This Row],[Column2]]</f>
        <v xml:space="preserve"> אלטשולר שחם פנסיה כללית מניות</v>
      </c>
      <c r="M139">
        <f>lirot_pensia_exposure4[[#This Row],[fund_id]]</f>
        <v>13211</v>
      </c>
      <c r="P139">
        <f>lirot_pensia_exposure4[[#This Row],[חשיפה למטח]]</f>
        <v>34.93</v>
      </c>
      <c r="Q139">
        <f>lirot_pensia_exposure4[[#This Row],[חשיפה לחול]]</f>
        <v>78.75</v>
      </c>
      <c r="R139">
        <f>lirot_pensia_exposure4[[#This Row],[חשיפה לישראל]]</f>
        <v>21.25</v>
      </c>
      <c r="S139">
        <f>lirot_pensia_exposure4[[#This Row],[חשיפה מנייתית]]</f>
        <v>97.86</v>
      </c>
    </row>
    <row r="140" spans="2:19" x14ac:dyDescent="0.3">
      <c r="B140">
        <v>13212</v>
      </c>
      <c r="C140" s="133" t="s">
        <v>546</v>
      </c>
      <c r="D140" s="133" t="s">
        <v>397</v>
      </c>
      <c r="E140">
        <v>22.21</v>
      </c>
      <c r="F140">
        <v>29.92</v>
      </c>
      <c r="G140">
        <v>70.08</v>
      </c>
      <c r="H140">
        <v>51.32</v>
      </c>
      <c r="I140" s="133" t="str">
        <f>lirot_pensia_exposure4[[#This Row],[company_name]]</f>
        <v xml:space="preserve">אלטשולר שחם גמל ופנסיה </v>
      </c>
      <c r="J140" s="133" t="s">
        <v>550</v>
      </c>
      <c r="L140" t="str">
        <f>lirot_pensia_exposure4[[#This Row],[Column2]]</f>
        <v xml:space="preserve"> אלטשולר שחם פנסיה כללית הלכה</v>
      </c>
      <c r="M140">
        <f>lirot_pensia_exposure4[[#This Row],[fund_id]]</f>
        <v>13212</v>
      </c>
      <c r="P140">
        <f>lirot_pensia_exposure4[[#This Row],[חשיפה למטח]]</f>
        <v>22.21</v>
      </c>
      <c r="Q140">
        <f>lirot_pensia_exposure4[[#This Row],[חשיפה לחול]]</f>
        <v>29.92</v>
      </c>
      <c r="R140">
        <f>lirot_pensia_exposure4[[#This Row],[חשיפה לישראל]]</f>
        <v>70.08</v>
      </c>
      <c r="S140">
        <f>lirot_pensia_exposure4[[#This Row],[חשיפה מנייתית]]</f>
        <v>51.32</v>
      </c>
    </row>
    <row r="141" spans="2:19" x14ac:dyDescent="0.3">
      <c r="B141">
        <v>13213</v>
      </c>
      <c r="C141" s="133" t="s">
        <v>542</v>
      </c>
      <c r="D141" s="133" t="s">
        <v>398</v>
      </c>
      <c r="E141">
        <v>0</v>
      </c>
      <c r="F141">
        <v>0</v>
      </c>
      <c r="G141">
        <v>100</v>
      </c>
      <c r="H141">
        <v>0</v>
      </c>
      <c r="I141" s="133" t="str">
        <f>lirot_pensia_exposure4[[#This Row],[company_name]]</f>
        <v xml:space="preserve">כלל פנסיה וגמל </v>
      </c>
      <c r="J141" s="133" t="s">
        <v>550</v>
      </c>
      <c r="L141" t="str">
        <f>lirot_pensia_exposure4[[#This Row],[Column2]]</f>
        <v xml:space="preserve"> כלל פנסיה כספי (שקלי)</v>
      </c>
      <c r="M141">
        <f>lirot_pensia_exposure4[[#This Row],[fund_id]]</f>
        <v>13213</v>
      </c>
      <c r="P141">
        <f>lirot_pensia_exposure4[[#This Row],[חשיפה למטח]]</f>
        <v>0</v>
      </c>
      <c r="Q141">
        <f>lirot_pensia_exposure4[[#This Row],[חשיפה לחול]]</f>
        <v>0</v>
      </c>
      <c r="R141">
        <f>lirot_pensia_exposure4[[#This Row],[חשיפה לישראל]]</f>
        <v>100</v>
      </c>
      <c r="S141">
        <f>lirot_pensia_exposure4[[#This Row],[חשיפה מנייתית]]</f>
        <v>0</v>
      </c>
    </row>
    <row r="142" spans="2:19" x14ac:dyDescent="0.3">
      <c r="B142">
        <v>13214</v>
      </c>
      <c r="C142" s="133" t="s">
        <v>542</v>
      </c>
      <c r="D142" s="133" t="s">
        <v>399</v>
      </c>
      <c r="E142">
        <v>0</v>
      </c>
      <c r="F142">
        <v>0</v>
      </c>
      <c r="G142">
        <v>100</v>
      </c>
      <c r="H142">
        <v>0</v>
      </c>
      <c r="I142" s="133" t="str">
        <f>lirot_pensia_exposure4[[#This Row],[company_name]]</f>
        <v xml:space="preserve">כלל פנסיה וגמל </v>
      </c>
      <c r="J142" s="133" t="s">
        <v>550</v>
      </c>
      <c r="L142" t="str">
        <f>lirot_pensia_exposure4[[#This Row],[Column2]]</f>
        <v xml:space="preserve"> כלל פנסיה משלימה כספי(שקלי)</v>
      </c>
      <c r="M142">
        <f>lirot_pensia_exposure4[[#This Row],[fund_id]]</f>
        <v>13214</v>
      </c>
      <c r="P142">
        <f>lirot_pensia_exposure4[[#This Row],[חשיפה למטח]]</f>
        <v>0</v>
      </c>
      <c r="Q142">
        <f>lirot_pensia_exposure4[[#This Row],[חשיפה לחול]]</f>
        <v>0</v>
      </c>
      <c r="R142">
        <f>lirot_pensia_exposure4[[#This Row],[חשיפה לישראל]]</f>
        <v>100</v>
      </c>
      <c r="S142">
        <f>lirot_pensia_exposure4[[#This Row],[חשיפה מנייתית]]</f>
        <v>0</v>
      </c>
    </row>
    <row r="143" spans="2:19" x14ac:dyDescent="0.3">
      <c r="B143">
        <v>13260</v>
      </c>
      <c r="C143" s="133" t="s">
        <v>540</v>
      </c>
      <c r="D143" s="133" t="s">
        <v>400</v>
      </c>
      <c r="E143">
        <v>72.44</v>
      </c>
      <c r="F143">
        <v>72.989999999999995</v>
      </c>
      <c r="G143">
        <v>27.010000000000005</v>
      </c>
      <c r="H143">
        <v>70.88</v>
      </c>
      <c r="I143" s="133" t="str">
        <f>lirot_pensia_exposure4[[#This Row],[company_name]]</f>
        <v xml:space="preserve">מיטב גמל ופנסיה </v>
      </c>
      <c r="J143" s="133" t="s">
        <v>550</v>
      </c>
      <c r="L143" t="str">
        <f>lirot_pensia_exposure4[[#This Row],[Column2]]</f>
        <v xml:space="preserve"> מיטב פנסיה מקיפה עוקב מדד S&amp;P500</v>
      </c>
      <c r="M143">
        <f>lirot_pensia_exposure4[[#This Row],[fund_id]]</f>
        <v>13260</v>
      </c>
      <c r="P143">
        <f>lirot_pensia_exposure4[[#This Row],[חשיפה למטח]]</f>
        <v>72.44</v>
      </c>
      <c r="Q143">
        <f>lirot_pensia_exposure4[[#This Row],[חשיפה לחול]]</f>
        <v>72.989999999999995</v>
      </c>
      <c r="R143">
        <f>lirot_pensia_exposure4[[#This Row],[חשיפה לישראל]]</f>
        <v>27.010000000000005</v>
      </c>
      <c r="S143">
        <f>lirot_pensia_exposure4[[#This Row],[חשיפה מנייתית]]</f>
        <v>70.88</v>
      </c>
    </row>
    <row r="144" spans="2:19" x14ac:dyDescent="0.3">
      <c r="B144">
        <v>13278</v>
      </c>
      <c r="C144" s="133" t="s">
        <v>544</v>
      </c>
      <c r="D144" s="133" t="s">
        <v>401</v>
      </c>
      <c r="E144">
        <v>26.99</v>
      </c>
      <c r="F144">
        <v>71.67</v>
      </c>
      <c r="G144">
        <v>28.33</v>
      </c>
      <c r="H144">
        <v>98.97</v>
      </c>
      <c r="I144" s="133" t="str">
        <f>lirot_pensia_exposure4[[#This Row],[company_name]]</f>
        <v xml:space="preserve">הראל פנסיה וגמל </v>
      </c>
      <c r="J144" s="133" t="s">
        <v>550</v>
      </c>
      <c r="L144" t="str">
        <f>lirot_pensia_exposure4[[#This Row],[Column2]]</f>
        <v xml:space="preserve"> הראל פנסיה כללית מניות</v>
      </c>
      <c r="M144">
        <f>lirot_pensia_exposure4[[#This Row],[fund_id]]</f>
        <v>13278</v>
      </c>
      <c r="P144">
        <f>lirot_pensia_exposure4[[#This Row],[חשיפה למטח]]</f>
        <v>26.99</v>
      </c>
      <c r="Q144">
        <f>lirot_pensia_exposure4[[#This Row],[חשיפה לחול]]</f>
        <v>71.67</v>
      </c>
      <c r="R144">
        <f>lirot_pensia_exposure4[[#This Row],[חשיפה לישראל]]</f>
        <v>28.33</v>
      </c>
      <c r="S144">
        <f>lirot_pensia_exposure4[[#This Row],[חשיפה מנייתית]]</f>
        <v>98.97</v>
      </c>
    </row>
    <row r="145" spans="2:19" x14ac:dyDescent="0.3">
      <c r="B145">
        <v>13279</v>
      </c>
      <c r="C145" s="133" t="s">
        <v>544</v>
      </c>
      <c r="D145" s="133" t="s">
        <v>402</v>
      </c>
      <c r="E145">
        <v>0</v>
      </c>
      <c r="F145">
        <v>0</v>
      </c>
      <c r="G145">
        <v>100</v>
      </c>
      <c r="H145">
        <v>0</v>
      </c>
      <c r="I145" s="133" t="str">
        <f>lirot_pensia_exposure4[[#This Row],[company_name]]</f>
        <v xml:space="preserve">הראל פנסיה וגמל </v>
      </c>
      <c r="J145" s="133" t="s">
        <v>550</v>
      </c>
      <c r="L145" t="str">
        <f>lirot_pensia_exposure4[[#This Row],[Column2]]</f>
        <v xml:space="preserve"> הראל פנסיה כללית כספי (שקלי)</v>
      </c>
      <c r="M145">
        <f>lirot_pensia_exposure4[[#This Row],[fund_id]]</f>
        <v>13279</v>
      </c>
      <c r="P145">
        <f>lirot_pensia_exposure4[[#This Row],[חשיפה למטח]]</f>
        <v>0</v>
      </c>
      <c r="Q145">
        <f>lirot_pensia_exposure4[[#This Row],[חשיפה לחול]]</f>
        <v>0</v>
      </c>
      <c r="R145">
        <f>lirot_pensia_exposure4[[#This Row],[חשיפה לישראל]]</f>
        <v>100</v>
      </c>
      <c r="S145">
        <f>lirot_pensia_exposure4[[#This Row],[חשיפה מנייתית]]</f>
        <v>0</v>
      </c>
    </row>
    <row r="146" spans="2:19" x14ac:dyDescent="0.3">
      <c r="B146">
        <v>13285</v>
      </c>
      <c r="C146" s="133" t="s">
        <v>540</v>
      </c>
      <c r="D146" s="133" t="s">
        <v>403</v>
      </c>
      <c r="E146">
        <v>100</v>
      </c>
      <c r="F146">
        <v>100</v>
      </c>
      <c r="G146">
        <v>0</v>
      </c>
      <c r="H146">
        <v>99.66</v>
      </c>
      <c r="I146" s="133" t="str">
        <f>lirot_pensia_exposure4[[#This Row],[company_name]]</f>
        <v xml:space="preserve">מיטב גמל ופנסיה </v>
      </c>
      <c r="J146" s="133" t="s">
        <v>550</v>
      </c>
      <c r="L146" t="str">
        <f>lirot_pensia_exposure4[[#This Row],[Column2]]</f>
        <v xml:space="preserve"> מיטב פנסיה כללית עוקב מדד S&amp;P500</v>
      </c>
      <c r="M146">
        <f>lirot_pensia_exposure4[[#This Row],[fund_id]]</f>
        <v>13285</v>
      </c>
      <c r="P146">
        <f>lirot_pensia_exposure4[[#This Row],[חשיפה למטח]]</f>
        <v>100</v>
      </c>
      <c r="Q146">
        <f>lirot_pensia_exposure4[[#This Row],[חשיפה לחול]]</f>
        <v>100</v>
      </c>
      <c r="R146">
        <f>lirot_pensia_exposure4[[#This Row],[חשיפה לישראל]]</f>
        <v>0</v>
      </c>
      <c r="S146">
        <f>lirot_pensia_exposure4[[#This Row],[חשיפה מנייתית]]</f>
        <v>99.66</v>
      </c>
    </row>
    <row r="147" spans="2:19" x14ac:dyDescent="0.3">
      <c r="B147">
        <v>13286</v>
      </c>
      <c r="C147" s="133" t="s">
        <v>540</v>
      </c>
      <c r="D147" s="133" t="s">
        <v>404</v>
      </c>
      <c r="E147">
        <v>5.43</v>
      </c>
      <c r="F147">
        <v>15.61</v>
      </c>
      <c r="G147">
        <v>84.39</v>
      </c>
      <c r="H147">
        <v>37.82</v>
      </c>
      <c r="I147" s="133" t="str">
        <f>lirot_pensia_exposure4[[#This Row],[company_name]]</f>
        <v xml:space="preserve">מיטב גמל ופנסיה </v>
      </c>
      <c r="J147" s="133" t="s">
        <v>550</v>
      </c>
      <c r="L147" t="str">
        <f>lirot_pensia_exposure4[[#This Row],[Column2]]</f>
        <v xml:space="preserve"> מיטב פנסיה כללית הלכה למקבלי קצבה</v>
      </c>
      <c r="M147">
        <f>lirot_pensia_exposure4[[#This Row],[fund_id]]</f>
        <v>13286</v>
      </c>
      <c r="P147">
        <f>lirot_pensia_exposure4[[#This Row],[חשיפה למטח]]</f>
        <v>5.43</v>
      </c>
      <c r="Q147">
        <f>lirot_pensia_exposure4[[#This Row],[חשיפה לחול]]</f>
        <v>15.61</v>
      </c>
      <c r="R147">
        <f>lirot_pensia_exposure4[[#This Row],[חשיפה לישראל]]</f>
        <v>84.39</v>
      </c>
      <c r="S147">
        <f>lirot_pensia_exposure4[[#This Row],[חשיפה מנייתית]]</f>
        <v>37.82</v>
      </c>
    </row>
    <row r="148" spans="2:19" x14ac:dyDescent="0.3">
      <c r="B148">
        <v>13303</v>
      </c>
      <c r="C148" s="133" t="s">
        <v>541</v>
      </c>
      <c r="D148" s="133" t="s">
        <v>405</v>
      </c>
      <c r="E148">
        <v>21.04</v>
      </c>
      <c r="F148">
        <v>39.130000000000003</v>
      </c>
      <c r="G148">
        <v>60.87</v>
      </c>
      <c r="H148">
        <v>58.06</v>
      </c>
      <c r="I148" s="133" t="str">
        <f>lirot_pensia_exposure4[[#This Row],[company_name]]</f>
        <v xml:space="preserve">מנורה מבטחים פנסיה וגמל </v>
      </c>
      <c r="J148" s="133" t="s">
        <v>550</v>
      </c>
      <c r="L148" t="str">
        <f>lirot_pensia_exposure4[[#This Row],[Column2]]</f>
        <v xml:space="preserve"> מנורה מבטחים פנסיה יעד לפרישה 2065</v>
      </c>
      <c r="M148">
        <f>lirot_pensia_exposure4[[#This Row],[fund_id]]</f>
        <v>13303</v>
      </c>
      <c r="P148">
        <f>lirot_pensia_exposure4[[#This Row],[חשיפה למטח]]</f>
        <v>21.04</v>
      </c>
      <c r="Q148">
        <f>lirot_pensia_exposure4[[#This Row],[חשיפה לחול]]</f>
        <v>39.130000000000003</v>
      </c>
      <c r="R148">
        <f>lirot_pensia_exposure4[[#This Row],[חשיפה לישראל]]</f>
        <v>60.87</v>
      </c>
      <c r="S148">
        <f>lirot_pensia_exposure4[[#This Row],[חשיפה מנייתית]]</f>
        <v>58.06</v>
      </c>
    </row>
    <row r="149" spans="2:19" x14ac:dyDescent="0.3">
      <c r="B149">
        <v>13307</v>
      </c>
      <c r="C149" s="133" t="s">
        <v>541</v>
      </c>
      <c r="D149" s="133" t="s">
        <v>406</v>
      </c>
      <c r="E149">
        <v>20.84</v>
      </c>
      <c r="F149">
        <v>39.090000000000003</v>
      </c>
      <c r="G149">
        <v>60.91</v>
      </c>
      <c r="H149">
        <v>58.88</v>
      </c>
      <c r="I149" s="133" t="str">
        <f>lirot_pensia_exposure4[[#This Row],[company_name]]</f>
        <v xml:space="preserve">מנורה מבטחים פנסיה וגמל </v>
      </c>
      <c r="J149" s="133" t="s">
        <v>550</v>
      </c>
      <c r="L149" t="str">
        <f>lirot_pensia_exposure4[[#This Row],[Column2]]</f>
        <v xml:space="preserve"> מנורה מבטחים משלימה יעד לפרישה 2065</v>
      </c>
      <c r="M149">
        <f>lirot_pensia_exposure4[[#This Row],[fund_id]]</f>
        <v>13307</v>
      </c>
      <c r="P149">
        <f>lirot_pensia_exposure4[[#This Row],[חשיפה למטח]]</f>
        <v>20.84</v>
      </c>
      <c r="Q149">
        <f>lirot_pensia_exposure4[[#This Row],[חשיפה לחול]]</f>
        <v>39.090000000000003</v>
      </c>
      <c r="R149">
        <f>lirot_pensia_exposure4[[#This Row],[חשיפה לישראל]]</f>
        <v>60.91</v>
      </c>
      <c r="S149">
        <f>lirot_pensia_exposure4[[#This Row],[חשיפה מנייתית]]</f>
        <v>58.88</v>
      </c>
    </row>
    <row r="150" spans="2:19" x14ac:dyDescent="0.3">
      <c r="B150">
        <v>13335</v>
      </c>
      <c r="C150" s="133" t="s">
        <v>545</v>
      </c>
      <c r="D150" s="133" t="s">
        <v>407</v>
      </c>
      <c r="E150">
        <v>72.38</v>
      </c>
      <c r="F150">
        <v>77.89</v>
      </c>
      <c r="G150">
        <v>22.11</v>
      </c>
      <c r="H150">
        <v>72.41</v>
      </c>
      <c r="I150" s="133" t="str">
        <f>lirot_pensia_exposure4[[#This Row],[company_name]]</f>
        <v xml:space="preserve">הפניקס פנסיה וגמל </v>
      </c>
      <c r="J150" s="133" t="s">
        <v>550</v>
      </c>
      <c r="L150" t="str">
        <f>lirot_pensia_exposure4[[#This Row],[Column2]]</f>
        <v xml:space="preserve"> הפניקס פנסיה מקיפה עוקב מדד S&amp;P500</v>
      </c>
      <c r="M150">
        <f>lirot_pensia_exposure4[[#This Row],[fund_id]]</f>
        <v>13335</v>
      </c>
      <c r="P150">
        <f>lirot_pensia_exposure4[[#This Row],[חשיפה למטח]]</f>
        <v>72.38</v>
      </c>
      <c r="Q150">
        <f>lirot_pensia_exposure4[[#This Row],[חשיפה לחול]]</f>
        <v>77.89</v>
      </c>
      <c r="R150">
        <f>lirot_pensia_exposure4[[#This Row],[חשיפה לישראל]]</f>
        <v>22.11</v>
      </c>
      <c r="S150">
        <f>lirot_pensia_exposure4[[#This Row],[חשיפה מנייתית]]</f>
        <v>72.41</v>
      </c>
    </row>
    <row r="151" spans="2:19" x14ac:dyDescent="0.3">
      <c r="B151">
        <v>13347</v>
      </c>
      <c r="C151" s="133" t="s">
        <v>542</v>
      </c>
      <c r="D151" s="133" t="s">
        <v>408</v>
      </c>
      <c r="E151">
        <v>73.16</v>
      </c>
      <c r="F151">
        <v>75.790000000000006</v>
      </c>
      <c r="G151">
        <v>24.209999999999994</v>
      </c>
      <c r="H151">
        <v>72.62</v>
      </c>
      <c r="I151" s="133" t="str">
        <f>lirot_pensia_exposure4[[#This Row],[company_name]]</f>
        <v xml:space="preserve">כלל פנסיה וגמל </v>
      </c>
      <c r="J151" s="133" t="s">
        <v>550</v>
      </c>
      <c r="L151" t="str">
        <f>lirot_pensia_exposure4[[#This Row],[Column2]]</f>
        <v xml:space="preserve"> כלל פנסיה עוקב מדד s&amp;p 500</v>
      </c>
      <c r="M151">
        <f>lirot_pensia_exposure4[[#This Row],[fund_id]]</f>
        <v>13347</v>
      </c>
      <c r="P151">
        <f>lirot_pensia_exposure4[[#This Row],[חשיפה למטח]]</f>
        <v>73.16</v>
      </c>
      <c r="Q151">
        <f>lirot_pensia_exposure4[[#This Row],[חשיפה לחול]]</f>
        <v>75.790000000000006</v>
      </c>
      <c r="R151">
        <f>lirot_pensia_exposure4[[#This Row],[חשיפה לישראל]]</f>
        <v>24.209999999999994</v>
      </c>
      <c r="S151">
        <f>lirot_pensia_exposure4[[#This Row],[חשיפה מנייתית]]</f>
        <v>72.62</v>
      </c>
    </row>
    <row r="152" spans="2:19" x14ac:dyDescent="0.3">
      <c r="B152">
        <v>13349</v>
      </c>
      <c r="C152" s="133" t="s">
        <v>541</v>
      </c>
      <c r="D152" s="133" t="s">
        <v>409</v>
      </c>
      <c r="E152">
        <v>19.07</v>
      </c>
      <c r="F152">
        <v>21.92</v>
      </c>
      <c r="G152">
        <v>78.08</v>
      </c>
      <c r="H152">
        <v>19.829999999999998</v>
      </c>
      <c r="I152" s="133" t="str">
        <f>lirot_pensia_exposure4[[#This Row],[company_name]]</f>
        <v xml:space="preserve">מנורה מבטחים פנסיה וגמל </v>
      </c>
      <c r="J152" s="133" t="s">
        <v>550</v>
      </c>
      <c r="L152" t="str">
        <f>lirot_pensia_exposure4[[#This Row],[Column2]]</f>
        <v xml:space="preserve"> מנורה מבטחים פנסיה אשראי ואג"ח</v>
      </c>
      <c r="M152">
        <f>lirot_pensia_exposure4[[#This Row],[fund_id]]</f>
        <v>13349</v>
      </c>
      <c r="P152">
        <f>lirot_pensia_exposure4[[#This Row],[חשיפה למטח]]</f>
        <v>19.07</v>
      </c>
      <c r="Q152">
        <f>lirot_pensia_exposure4[[#This Row],[חשיפה לחול]]</f>
        <v>21.92</v>
      </c>
      <c r="R152">
        <f>lirot_pensia_exposure4[[#This Row],[חשיפה לישראל]]</f>
        <v>78.08</v>
      </c>
      <c r="S152">
        <f>lirot_pensia_exposure4[[#This Row],[חשיפה מנייתית]]</f>
        <v>19.829999999999998</v>
      </c>
    </row>
    <row r="153" spans="2:19" x14ac:dyDescent="0.3">
      <c r="B153">
        <v>13350</v>
      </c>
      <c r="C153" s="133" t="s">
        <v>541</v>
      </c>
      <c r="D153" s="133" t="s">
        <v>410</v>
      </c>
      <c r="E153">
        <v>51.9</v>
      </c>
      <c r="F153">
        <v>72.790000000000006</v>
      </c>
      <c r="G153">
        <v>27.209999999999994</v>
      </c>
      <c r="H153">
        <v>72.78</v>
      </c>
      <c r="I153" s="133" t="str">
        <f>lirot_pensia_exposure4[[#This Row],[company_name]]</f>
        <v xml:space="preserve">מנורה מבטחים פנסיה וגמל </v>
      </c>
      <c r="J153" s="133" t="s">
        <v>550</v>
      </c>
      <c r="L153" t="str">
        <f>lirot_pensia_exposure4[[#This Row],[Column2]]</f>
        <v xml:space="preserve"> מנורה מבטחים פנסיה עוקב מדדי מניות</v>
      </c>
      <c r="M153">
        <f>lirot_pensia_exposure4[[#This Row],[fund_id]]</f>
        <v>13350</v>
      </c>
      <c r="P153">
        <f>lirot_pensia_exposure4[[#This Row],[חשיפה למטח]]</f>
        <v>51.9</v>
      </c>
      <c r="Q153">
        <f>lirot_pensia_exposure4[[#This Row],[חשיפה לחול]]</f>
        <v>72.790000000000006</v>
      </c>
      <c r="R153">
        <f>lirot_pensia_exposure4[[#This Row],[חשיפה לישראל]]</f>
        <v>27.209999999999994</v>
      </c>
      <c r="S153">
        <f>lirot_pensia_exposure4[[#This Row],[חשיפה מנייתית]]</f>
        <v>72.78</v>
      </c>
    </row>
    <row r="154" spans="2:19" x14ac:dyDescent="0.3">
      <c r="B154">
        <v>13351</v>
      </c>
      <c r="C154" s="133" t="s">
        <v>541</v>
      </c>
      <c r="D154" s="133" t="s">
        <v>411</v>
      </c>
      <c r="E154">
        <v>19.61</v>
      </c>
      <c r="F154">
        <v>23.05</v>
      </c>
      <c r="G154">
        <v>76.95</v>
      </c>
      <c r="H154">
        <v>20.05</v>
      </c>
      <c r="I154" s="133" t="str">
        <f>lirot_pensia_exposure4[[#This Row],[company_name]]</f>
        <v xml:space="preserve">מנורה מבטחים פנסיה וגמל </v>
      </c>
      <c r="J154" s="133" t="s">
        <v>550</v>
      </c>
      <c r="L154" t="str">
        <f>lirot_pensia_exposure4[[#This Row],[Column2]]</f>
        <v xml:space="preserve"> מנורה מבטחים משלימה אשראי ואג"ח</v>
      </c>
      <c r="M154">
        <f>lirot_pensia_exposure4[[#This Row],[fund_id]]</f>
        <v>13351</v>
      </c>
      <c r="P154">
        <f>lirot_pensia_exposure4[[#This Row],[חשיפה למטח]]</f>
        <v>19.61</v>
      </c>
      <c r="Q154">
        <f>lirot_pensia_exposure4[[#This Row],[חשיפה לחול]]</f>
        <v>23.05</v>
      </c>
      <c r="R154">
        <f>lirot_pensia_exposure4[[#This Row],[חשיפה לישראל]]</f>
        <v>76.95</v>
      </c>
      <c r="S154">
        <f>lirot_pensia_exposure4[[#This Row],[חשיפה מנייתית]]</f>
        <v>20.05</v>
      </c>
    </row>
    <row r="155" spans="2:19" x14ac:dyDescent="0.3">
      <c r="B155">
        <v>13352</v>
      </c>
      <c r="C155" s="133" t="s">
        <v>541</v>
      </c>
      <c r="D155" s="133" t="s">
        <v>412</v>
      </c>
      <c r="E155">
        <v>70.77</v>
      </c>
      <c r="F155">
        <v>99.26</v>
      </c>
      <c r="G155">
        <v>0.73999999999999488</v>
      </c>
      <c r="H155">
        <v>99.24</v>
      </c>
      <c r="I155" s="133" t="str">
        <f>lirot_pensia_exposure4[[#This Row],[company_name]]</f>
        <v xml:space="preserve">מנורה מבטחים פנסיה וגמל </v>
      </c>
      <c r="J155" s="133" t="s">
        <v>550</v>
      </c>
      <c r="L155" t="str">
        <f>lirot_pensia_exposure4[[#This Row],[Column2]]</f>
        <v xml:space="preserve"> מנורה מבטחים משלימה עוקב מדדי מניות</v>
      </c>
      <c r="M155">
        <f>lirot_pensia_exposure4[[#This Row],[fund_id]]</f>
        <v>13352</v>
      </c>
      <c r="P155">
        <f>lirot_pensia_exposure4[[#This Row],[חשיפה למטח]]</f>
        <v>70.77</v>
      </c>
      <c r="Q155">
        <f>lirot_pensia_exposure4[[#This Row],[חשיפה לחול]]</f>
        <v>99.26</v>
      </c>
      <c r="R155">
        <f>lirot_pensia_exposure4[[#This Row],[חשיפה לישראל]]</f>
        <v>0.73999999999999488</v>
      </c>
      <c r="S155">
        <f>lirot_pensia_exposure4[[#This Row],[חשיפה מנייתית]]</f>
        <v>99.24</v>
      </c>
    </row>
    <row r="156" spans="2:19" x14ac:dyDescent="0.3">
      <c r="B156">
        <v>13415</v>
      </c>
      <c r="C156" s="133" t="s">
        <v>544</v>
      </c>
      <c r="D156" s="133" t="s">
        <v>413</v>
      </c>
      <c r="E156">
        <v>72.150000000000006</v>
      </c>
      <c r="F156">
        <v>77.36</v>
      </c>
      <c r="G156">
        <v>22.64</v>
      </c>
      <c r="H156">
        <v>72.64</v>
      </c>
      <c r="I156" s="133" t="str">
        <f>lirot_pensia_exposure4[[#This Row],[company_name]]</f>
        <v xml:space="preserve">הראל פנסיה וגמל </v>
      </c>
      <c r="J156" s="133" t="s">
        <v>550</v>
      </c>
      <c r="L156" t="str">
        <f>lirot_pensia_exposure4[[#This Row],[Column2]]</f>
        <v xml:space="preserve"> הראל פנסיה עוקב מדד s&amp;p 500</v>
      </c>
      <c r="M156">
        <f>lirot_pensia_exposure4[[#This Row],[fund_id]]</f>
        <v>13415</v>
      </c>
      <c r="P156">
        <f>lirot_pensia_exposure4[[#This Row],[חשיפה למטח]]</f>
        <v>72.150000000000006</v>
      </c>
      <c r="Q156">
        <f>lirot_pensia_exposure4[[#This Row],[חשיפה לחול]]</f>
        <v>77.36</v>
      </c>
      <c r="R156">
        <f>lirot_pensia_exposure4[[#This Row],[חשיפה לישראל]]</f>
        <v>22.64</v>
      </c>
      <c r="S156">
        <f>lirot_pensia_exposure4[[#This Row],[חשיפה מנייתית]]</f>
        <v>72.64</v>
      </c>
    </row>
    <row r="157" spans="2:19" x14ac:dyDescent="0.3">
      <c r="B157">
        <v>13424</v>
      </c>
      <c r="C157" s="133" t="s">
        <v>544</v>
      </c>
      <c r="D157" s="133" t="s">
        <v>414</v>
      </c>
      <c r="E157">
        <v>98.57</v>
      </c>
      <c r="F157">
        <v>105.69</v>
      </c>
      <c r="G157">
        <v>-5.6899999999999977</v>
      </c>
      <c r="H157">
        <v>99.25</v>
      </c>
      <c r="I157" s="133" t="str">
        <f>lirot_pensia_exposure4[[#This Row],[company_name]]</f>
        <v xml:space="preserve">הראל פנסיה וגמל </v>
      </c>
      <c r="J157" s="133" t="s">
        <v>550</v>
      </c>
      <c r="L157" t="str">
        <f>lirot_pensia_exposure4[[#This Row],[Column2]]</f>
        <v xml:space="preserve"> הראל פנסיה כללית עוקב מדד s&amp;p</v>
      </c>
      <c r="M157">
        <f>lirot_pensia_exposure4[[#This Row],[fund_id]]</f>
        <v>13424</v>
      </c>
      <c r="P157">
        <f>lirot_pensia_exposure4[[#This Row],[חשיפה למטח]]</f>
        <v>98.57</v>
      </c>
      <c r="Q157">
        <f>lirot_pensia_exposure4[[#This Row],[חשיפה לחול]]</f>
        <v>105.69</v>
      </c>
      <c r="R157">
        <f>lirot_pensia_exposure4[[#This Row],[חשיפה לישראל]]</f>
        <v>-5.6899999999999977</v>
      </c>
      <c r="S157">
        <f>lirot_pensia_exposure4[[#This Row],[חשיפה מנייתית]]</f>
        <v>99.25</v>
      </c>
    </row>
    <row r="158" spans="2:19" x14ac:dyDescent="0.3">
      <c r="B158">
        <v>13465</v>
      </c>
      <c r="C158" s="133" t="s">
        <v>545</v>
      </c>
      <c r="D158" s="133" t="s">
        <v>415</v>
      </c>
      <c r="E158">
        <v>98.71</v>
      </c>
      <c r="F158">
        <v>106.22</v>
      </c>
      <c r="G158">
        <v>-6.2199999999999989</v>
      </c>
      <c r="H158">
        <v>98.75</v>
      </c>
      <c r="I158" s="133" t="str">
        <f>lirot_pensia_exposure4[[#This Row],[company_name]]</f>
        <v xml:space="preserve">הפניקס פנסיה וגמל </v>
      </c>
      <c r="J158" s="133" t="s">
        <v>550</v>
      </c>
      <c r="L158" t="str">
        <f>lirot_pensia_exposure4[[#This Row],[Column2]]</f>
        <v xml:space="preserve"> הפניקס פנסיה משלימה עוקב מדד S&amp;P500</v>
      </c>
      <c r="M158">
        <f>lirot_pensia_exposure4[[#This Row],[fund_id]]</f>
        <v>13465</v>
      </c>
      <c r="P158">
        <f>lirot_pensia_exposure4[[#This Row],[חשיפה למטח]]</f>
        <v>98.71</v>
      </c>
      <c r="Q158">
        <f>lirot_pensia_exposure4[[#This Row],[חשיפה לחול]]</f>
        <v>106.22</v>
      </c>
      <c r="R158">
        <f>lirot_pensia_exposure4[[#This Row],[חשיפה לישראל]]</f>
        <v>-6.2199999999999989</v>
      </c>
      <c r="S158">
        <f>lirot_pensia_exposure4[[#This Row],[חשיפה מנייתית]]</f>
        <v>98.75</v>
      </c>
    </row>
    <row r="159" spans="2:19" x14ac:dyDescent="0.3">
      <c r="B159">
        <v>13572</v>
      </c>
      <c r="C159" s="133" t="s">
        <v>543</v>
      </c>
      <c r="D159" s="133" t="s">
        <v>416</v>
      </c>
      <c r="E159">
        <v>72.78</v>
      </c>
      <c r="F159">
        <v>72.760000000000005</v>
      </c>
      <c r="G159">
        <v>27.239999999999995</v>
      </c>
      <c r="H159">
        <v>72.760000000000005</v>
      </c>
      <c r="I159" s="133" t="str">
        <f>lirot_pensia_exposure4[[#This Row],[company_name]]</f>
        <v xml:space="preserve">מגדל מקפת קרנות פנסיה וקופות גמל </v>
      </c>
      <c r="J159" s="133" t="s">
        <v>550</v>
      </c>
      <c r="L159" t="str">
        <f>lirot_pensia_exposure4[[#This Row],[Column2]]</f>
        <v xml:space="preserve"> מגדל מקפת אישית עוקב מדד S&amp;P500</v>
      </c>
      <c r="M159">
        <f>lirot_pensia_exposure4[[#This Row],[fund_id]]</f>
        <v>13572</v>
      </c>
      <c r="P159">
        <f>lirot_pensia_exposure4[[#This Row],[חשיפה למטח]]</f>
        <v>72.78</v>
      </c>
      <c r="Q159">
        <f>lirot_pensia_exposure4[[#This Row],[חשיפה לחול]]</f>
        <v>72.760000000000005</v>
      </c>
      <c r="R159">
        <f>lirot_pensia_exposure4[[#This Row],[חשיפה לישראל]]</f>
        <v>27.239999999999995</v>
      </c>
      <c r="S159">
        <f>lirot_pensia_exposure4[[#This Row],[חשיפה מנייתית]]</f>
        <v>72.760000000000005</v>
      </c>
    </row>
    <row r="160" spans="2:19" x14ac:dyDescent="0.3">
      <c r="B160">
        <v>13627</v>
      </c>
      <c r="C160" s="133" t="s">
        <v>543</v>
      </c>
      <c r="D160" s="133" t="s">
        <v>417</v>
      </c>
      <c r="E160">
        <v>99.74</v>
      </c>
      <c r="F160">
        <v>99.72</v>
      </c>
      <c r="G160">
        <v>0.28000000000000114</v>
      </c>
      <c r="H160">
        <v>99.72</v>
      </c>
      <c r="I160" s="133" t="str">
        <f>lirot_pensia_exposure4[[#This Row],[company_name]]</f>
        <v xml:space="preserve">מגדל מקפת קרנות פנסיה וקופות גמל </v>
      </c>
      <c r="J160" s="133" t="s">
        <v>550</v>
      </c>
      <c r="L160" t="str">
        <f>lirot_pensia_exposure4[[#This Row],[Column2]]</f>
        <v xml:space="preserve"> מגדל מקפת משלימה עוקב מדד S&amp;P500</v>
      </c>
      <c r="M160">
        <f>lirot_pensia_exposure4[[#This Row],[fund_id]]</f>
        <v>13627</v>
      </c>
      <c r="P160">
        <f>lirot_pensia_exposure4[[#This Row],[חשיפה למטח]]</f>
        <v>99.74</v>
      </c>
      <c r="Q160">
        <f>lirot_pensia_exposure4[[#This Row],[חשיפה לחול]]</f>
        <v>99.72</v>
      </c>
      <c r="R160">
        <f>lirot_pensia_exposure4[[#This Row],[חשיפה לישראל]]</f>
        <v>0.28000000000000114</v>
      </c>
      <c r="S160">
        <f>lirot_pensia_exposure4[[#This Row],[חשיפה מנייתית]]</f>
        <v>99.72</v>
      </c>
    </row>
    <row r="161" spans="2:19" x14ac:dyDescent="0.3">
      <c r="B161">
        <v>13684</v>
      </c>
      <c r="C161" s="133" t="s">
        <v>544</v>
      </c>
      <c r="D161" s="133" t="s">
        <v>418</v>
      </c>
      <c r="E161">
        <v>16.920000000000002</v>
      </c>
      <c r="F161">
        <v>35.69</v>
      </c>
      <c r="G161">
        <v>64.31</v>
      </c>
      <c r="H161">
        <v>49.91</v>
      </c>
      <c r="I161" s="133" t="str">
        <f>lirot_pensia_exposure4[[#This Row],[company_name]]</f>
        <v xml:space="preserve">הראל פנסיה וגמל </v>
      </c>
      <c r="J161" s="133" t="s">
        <v>550</v>
      </c>
      <c r="L161" t="str">
        <f>lirot_pensia_exposure4[[#This Row],[Column2]]</f>
        <v xml:space="preserve"> הראל פנסיה כללית הלכה</v>
      </c>
      <c r="M161">
        <f>lirot_pensia_exposure4[[#This Row],[fund_id]]</f>
        <v>13684</v>
      </c>
      <c r="P161">
        <f>lirot_pensia_exposure4[[#This Row],[חשיפה למטח]]</f>
        <v>16.920000000000002</v>
      </c>
      <c r="Q161">
        <f>lirot_pensia_exposure4[[#This Row],[חשיפה לחול]]</f>
        <v>35.69</v>
      </c>
      <c r="R161">
        <f>lirot_pensia_exposure4[[#This Row],[חשיפה לישראל]]</f>
        <v>64.31</v>
      </c>
      <c r="S161">
        <f>lirot_pensia_exposure4[[#This Row],[חשיפה מנייתית]]</f>
        <v>49.91</v>
      </c>
    </row>
    <row r="162" spans="2:19" x14ac:dyDescent="0.3">
      <c r="B162">
        <v>13685</v>
      </c>
      <c r="C162" s="133" t="s">
        <v>544</v>
      </c>
      <c r="D162" s="133" t="s">
        <v>419</v>
      </c>
      <c r="E162">
        <v>0</v>
      </c>
      <c r="F162">
        <v>0</v>
      </c>
      <c r="G162">
        <v>100</v>
      </c>
      <c r="H162">
        <v>16.02</v>
      </c>
      <c r="I162" s="133" t="str">
        <f>lirot_pensia_exposure4[[#This Row],[company_name]]</f>
        <v xml:space="preserve">הראל פנסיה וגמל </v>
      </c>
      <c r="J162" s="133" t="s">
        <v>550</v>
      </c>
      <c r="L162" t="str">
        <f>lirot_pensia_exposure4[[#This Row],[Column2]]</f>
        <v xml:space="preserve"> הראל פנסיה כללית- הלכה למקבלי קצבה</v>
      </c>
      <c r="M162">
        <f>lirot_pensia_exposure4[[#This Row],[fund_id]]</f>
        <v>13685</v>
      </c>
      <c r="P162">
        <f>lirot_pensia_exposure4[[#This Row],[חשיפה למטח]]</f>
        <v>0</v>
      </c>
      <c r="Q162">
        <f>lirot_pensia_exposure4[[#This Row],[חשיפה לחול]]</f>
        <v>0</v>
      </c>
      <c r="R162">
        <f>lirot_pensia_exposure4[[#This Row],[חשיפה לישראל]]</f>
        <v>100</v>
      </c>
      <c r="S162">
        <f>lirot_pensia_exposure4[[#This Row],[חשיפה מנייתית]]</f>
        <v>16.02</v>
      </c>
    </row>
    <row r="163" spans="2:19" x14ac:dyDescent="0.3">
      <c r="B163">
        <v>13698</v>
      </c>
      <c r="C163" s="133" t="s">
        <v>542</v>
      </c>
      <c r="D163" s="133" t="s">
        <v>420</v>
      </c>
      <c r="E163">
        <v>27.34</v>
      </c>
      <c r="F163">
        <v>64.540000000000006</v>
      </c>
      <c r="G163">
        <v>35.459999999999994</v>
      </c>
      <c r="H163">
        <v>98.2</v>
      </c>
      <c r="I163" s="133" t="str">
        <f>lirot_pensia_exposure4[[#This Row],[company_name]]</f>
        <v xml:space="preserve">כלל פנסיה וגמל </v>
      </c>
      <c r="J163" s="133" t="s">
        <v>550</v>
      </c>
      <c r="L163" t="str">
        <f>lirot_pensia_exposure4[[#This Row],[Column2]]</f>
        <v xml:space="preserve"> כלל פנסיה משלימה מניות</v>
      </c>
      <c r="M163">
        <f>lirot_pensia_exposure4[[#This Row],[fund_id]]</f>
        <v>13698</v>
      </c>
      <c r="P163">
        <f>lirot_pensia_exposure4[[#This Row],[חשיפה למטח]]</f>
        <v>27.34</v>
      </c>
      <c r="Q163">
        <f>lirot_pensia_exposure4[[#This Row],[חשיפה לחול]]</f>
        <v>64.540000000000006</v>
      </c>
      <c r="R163">
        <f>lirot_pensia_exposure4[[#This Row],[חשיפה לישראל]]</f>
        <v>35.459999999999994</v>
      </c>
      <c r="S163">
        <f>lirot_pensia_exposure4[[#This Row],[חשיפה מנייתית]]</f>
        <v>98.2</v>
      </c>
    </row>
    <row r="164" spans="2:19" x14ac:dyDescent="0.3">
      <c r="B164">
        <v>13819</v>
      </c>
      <c r="C164" s="133" t="s">
        <v>546</v>
      </c>
      <c r="D164" s="133" t="s">
        <v>421</v>
      </c>
      <c r="E164">
        <v>66.900000000000006</v>
      </c>
      <c r="F164">
        <v>95.59</v>
      </c>
      <c r="G164">
        <v>4.4099999999999966</v>
      </c>
      <c r="H164">
        <v>67.61</v>
      </c>
      <c r="I164" s="133" t="str">
        <f>lirot_pensia_exposure4[[#This Row],[company_name]]</f>
        <v xml:space="preserve">אלטשולר שחם גמל ופנסיה </v>
      </c>
      <c r="J164" s="133" t="s">
        <v>550</v>
      </c>
      <c r="L164" t="str">
        <f>lirot_pensia_exposure4[[#This Row],[Column2]]</f>
        <v xml:space="preserve"> אלטשולר שחם פנסיה מקיפה עוקב מדדי מניות</v>
      </c>
      <c r="M164">
        <f>lirot_pensia_exposure4[[#This Row],[fund_id]]</f>
        <v>13819</v>
      </c>
      <c r="P164">
        <f>lirot_pensia_exposure4[[#This Row],[חשיפה למטח]]</f>
        <v>66.900000000000006</v>
      </c>
      <c r="Q164">
        <f>lirot_pensia_exposure4[[#This Row],[חשיפה לחול]]</f>
        <v>95.59</v>
      </c>
      <c r="R164">
        <f>lirot_pensia_exposure4[[#This Row],[חשיפה לישראל]]</f>
        <v>4.4099999999999966</v>
      </c>
      <c r="S164">
        <f>lirot_pensia_exposure4[[#This Row],[חשיפה מנייתית]]</f>
        <v>67.61</v>
      </c>
    </row>
    <row r="165" spans="2:19" x14ac:dyDescent="0.3">
      <c r="B165">
        <v>13820</v>
      </c>
      <c r="C165" s="133" t="s">
        <v>546</v>
      </c>
      <c r="D165" s="133" t="s">
        <v>422</v>
      </c>
      <c r="E165">
        <v>95.28</v>
      </c>
      <c r="F165">
        <v>138.5</v>
      </c>
      <c r="G165">
        <v>-38.5</v>
      </c>
      <c r="H165">
        <v>98.2</v>
      </c>
      <c r="I165" s="133" t="str">
        <f>lirot_pensia_exposure4[[#This Row],[company_name]]</f>
        <v xml:space="preserve">אלטשולר שחם גמל ופנסיה </v>
      </c>
      <c r="J165" s="133" t="s">
        <v>550</v>
      </c>
      <c r="L165" t="str">
        <f>lirot_pensia_exposure4[[#This Row],[Column2]]</f>
        <v xml:space="preserve"> אלטשולר שחם פנסיה כללית עוקב מדדי מניות</v>
      </c>
      <c r="M165">
        <f>lirot_pensia_exposure4[[#This Row],[fund_id]]</f>
        <v>13820</v>
      </c>
      <c r="P165">
        <f>lirot_pensia_exposure4[[#This Row],[חשיפה למטח]]</f>
        <v>95.28</v>
      </c>
      <c r="Q165">
        <f>lirot_pensia_exposure4[[#This Row],[חשיפה לחול]]</f>
        <v>138.5</v>
      </c>
      <c r="R165">
        <f>lirot_pensia_exposure4[[#This Row],[חשיפה לישראל]]</f>
        <v>-38.5</v>
      </c>
      <c r="S165">
        <f>lirot_pensia_exposure4[[#This Row],[חשיפה מנייתית]]</f>
        <v>98.2</v>
      </c>
    </row>
    <row r="166" spans="2:19" x14ac:dyDescent="0.3">
      <c r="B166">
        <v>13875</v>
      </c>
      <c r="C166" s="133" t="s">
        <v>541</v>
      </c>
      <c r="D166" s="133" t="s">
        <v>423</v>
      </c>
      <c r="E166">
        <v>95.62</v>
      </c>
      <c r="F166">
        <v>101.66</v>
      </c>
      <c r="G166">
        <v>-1.6599999999999966</v>
      </c>
      <c r="H166">
        <v>98.51</v>
      </c>
      <c r="I166" s="133" t="str">
        <f>lirot_pensia_exposure4[[#This Row],[company_name]]</f>
        <v xml:space="preserve">מנורה מבטחים פנסיה וגמל </v>
      </c>
      <c r="J166" s="133" t="s">
        <v>550</v>
      </c>
      <c r="L166" t="str">
        <f>lirot_pensia_exposure4[[#This Row],[Column2]]</f>
        <v xml:space="preserve"> מנורה מבטחים משלימה עוקב מדד S&amp;P500</v>
      </c>
      <c r="M166">
        <f>lirot_pensia_exposure4[[#This Row],[fund_id]]</f>
        <v>13875</v>
      </c>
      <c r="P166">
        <f>lirot_pensia_exposure4[[#This Row],[חשיפה למטח]]</f>
        <v>95.62</v>
      </c>
      <c r="Q166">
        <f>lirot_pensia_exposure4[[#This Row],[חשיפה לחול]]</f>
        <v>101.66</v>
      </c>
      <c r="R166">
        <f>lirot_pensia_exposure4[[#This Row],[חשיפה לישראל]]</f>
        <v>-1.6599999999999966</v>
      </c>
      <c r="S166">
        <f>lirot_pensia_exposure4[[#This Row],[חשיפה מנייתית]]</f>
        <v>98.51</v>
      </c>
    </row>
    <row r="167" spans="2:19" x14ac:dyDescent="0.3">
      <c r="B167">
        <v>13887</v>
      </c>
      <c r="C167" s="133" t="s">
        <v>541</v>
      </c>
      <c r="D167" s="133" t="s">
        <v>424</v>
      </c>
      <c r="E167">
        <v>70.28</v>
      </c>
      <c r="F167">
        <v>74.72</v>
      </c>
      <c r="G167">
        <v>25.28</v>
      </c>
      <c r="H167">
        <v>72.400000000000006</v>
      </c>
      <c r="I167" s="133" t="str">
        <f>lirot_pensia_exposure4[[#This Row],[company_name]]</f>
        <v xml:space="preserve">מנורה מבטחים פנסיה וגמל </v>
      </c>
      <c r="J167" s="133" t="s">
        <v>550</v>
      </c>
      <c r="L167" t="str">
        <f>lirot_pensia_exposure4[[#This Row],[Column2]]</f>
        <v xml:space="preserve"> מנורה מבטחים פנסיה עוקב מדד S&amp;P500</v>
      </c>
      <c r="M167">
        <f>lirot_pensia_exposure4[[#This Row],[fund_id]]</f>
        <v>13887</v>
      </c>
      <c r="P167">
        <f>lirot_pensia_exposure4[[#This Row],[חשיפה למטח]]</f>
        <v>70.28</v>
      </c>
      <c r="Q167">
        <f>lirot_pensia_exposure4[[#This Row],[חשיפה לחול]]</f>
        <v>74.72</v>
      </c>
      <c r="R167">
        <f>lirot_pensia_exposure4[[#This Row],[חשיפה לישראל]]</f>
        <v>25.28</v>
      </c>
      <c r="S167">
        <f>lirot_pensia_exposure4[[#This Row],[חשיפה מנייתית]]</f>
        <v>72.400000000000006</v>
      </c>
    </row>
    <row r="168" spans="2:19" x14ac:dyDescent="0.3">
      <c r="B168">
        <v>13909</v>
      </c>
      <c r="C168" s="133" t="s">
        <v>547</v>
      </c>
      <c r="D168" s="133" t="s">
        <v>425</v>
      </c>
      <c r="E168">
        <v>21.85</v>
      </c>
      <c r="F168">
        <v>41.12</v>
      </c>
      <c r="G168">
        <v>58.88</v>
      </c>
      <c r="H168">
        <v>56.38</v>
      </c>
      <c r="I168" s="133" t="str">
        <f>lirot_pensia_exposure4[[#This Row],[company_name]]</f>
        <v xml:space="preserve">מור גמל ופנסיה </v>
      </c>
      <c r="J168" s="133" t="s">
        <v>550</v>
      </c>
      <c r="L168" t="str">
        <f>lirot_pensia_exposure4[[#This Row],[Column2]]</f>
        <v xml:space="preserve"> מור פנסיה מקיפה - מסלול לבני 50 ומטה</v>
      </c>
      <c r="M168">
        <f>lirot_pensia_exposure4[[#This Row],[fund_id]]</f>
        <v>13909</v>
      </c>
      <c r="P168">
        <f>lirot_pensia_exposure4[[#This Row],[חשיפה למטח]]</f>
        <v>21.85</v>
      </c>
      <c r="Q168">
        <f>lirot_pensia_exposure4[[#This Row],[חשיפה לחול]]</f>
        <v>41.12</v>
      </c>
      <c r="R168">
        <f>lirot_pensia_exposure4[[#This Row],[חשיפה לישראל]]</f>
        <v>58.88</v>
      </c>
      <c r="S168">
        <f>lirot_pensia_exposure4[[#This Row],[חשיפה מנייתית]]</f>
        <v>56.38</v>
      </c>
    </row>
    <row r="169" spans="2:19" x14ac:dyDescent="0.3">
      <c r="B169">
        <v>13910</v>
      </c>
      <c r="C169" s="133" t="s">
        <v>547</v>
      </c>
      <c r="D169" s="133" t="s">
        <v>426</v>
      </c>
      <c r="E169">
        <v>19.79</v>
      </c>
      <c r="F169">
        <v>34.409999999999997</v>
      </c>
      <c r="G169">
        <v>65.59</v>
      </c>
      <c r="H169">
        <v>46.5</v>
      </c>
      <c r="I169" s="133" t="str">
        <f>lirot_pensia_exposure4[[#This Row],[company_name]]</f>
        <v xml:space="preserve">מור גמל ופנסיה </v>
      </c>
      <c r="J169" s="133" t="s">
        <v>550</v>
      </c>
      <c r="L169" t="str">
        <f>lirot_pensia_exposure4[[#This Row],[Column2]]</f>
        <v xml:space="preserve"> מור פנסיה מקיפה - מסלול לבני 50 עד 60</v>
      </c>
      <c r="M169">
        <f>lirot_pensia_exposure4[[#This Row],[fund_id]]</f>
        <v>13910</v>
      </c>
      <c r="P169">
        <f>lirot_pensia_exposure4[[#This Row],[חשיפה למטח]]</f>
        <v>19.79</v>
      </c>
      <c r="Q169">
        <f>lirot_pensia_exposure4[[#This Row],[חשיפה לחול]]</f>
        <v>34.409999999999997</v>
      </c>
      <c r="R169">
        <f>lirot_pensia_exposure4[[#This Row],[חשיפה לישראל]]</f>
        <v>65.59</v>
      </c>
      <c r="S169">
        <f>lirot_pensia_exposure4[[#This Row],[חשיפה מנייתית]]</f>
        <v>46.5</v>
      </c>
    </row>
    <row r="170" spans="2:19" x14ac:dyDescent="0.3">
      <c r="B170">
        <v>13911</v>
      </c>
      <c r="C170" s="133" t="s">
        <v>547</v>
      </c>
      <c r="D170" s="133" t="s">
        <v>427</v>
      </c>
      <c r="E170">
        <v>14</v>
      </c>
      <c r="F170">
        <v>18.09</v>
      </c>
      <c r="G170">
        <v>81.91</v>
      </c>
      <c r="H170">
        <v>22.11</v>
      </c>
      <c r="I170" s="133" t="str">
        <f>lirot_pensia_exposure4[[#This Row],[company_name]]</f>
        <v xml:space="preserve">מור גמל ופנסיה </v>
      </c>
      <c r="J170" s="133" t="s">
        <v>550</v>
      </c>
      <c r="L170" t="str">
        <f>lirot_pensia_exposure4[[#This Row],[Column2]]</f>
        <v xml:space="preserve"> מור פנסיה מקיפה - מסלול לבני 60 ומעלה</v>
      </c>
      <c r="M170">
        <f>lirot_pensia_exposure4[[#This Row],[fund_id]]</f>
        <v>13911</v>
      </c>
      <c r="P170">
        <f>lirot_pensia_exposure4[[#This Row],[חשיפה למטח]]</f>
        <v>14</v>
      </c>
      <c r="Q170">
        <f>lirot_pensia_exposure4[[#This Row],[חשיפה לחול]]</f>
        <v>18.09</v>
      </c>
      <c r="R170">
        <f>lirot_pensia_exposure4[[#This Row],[חשיפה לישראל]]</f>
        <v>81.91</v>
      </c>
      <c r="S170">
        <f>lirot_pensia_exposure4[[#This Row],[חשיפה מנייתית]]</f>
        <v>22.11</v>
      </c>
    </row>
    <row r="171" spans="2:19" x14ac:dyDescent="0.3">
      <c r="B171">
        <v>13912</v>
      </c>
      <c r="C171" s="133" t="s">
        <v>547</v>
      </c>
      <c r="D171" s="133" t="s">
        <v>428</v>
      </c>
      <c r="E171">
        <v>20.98</v>
      </c>
      <c r="F171">
        <v>45.21</v>
      </c>
      <c r="G171">
        <v>54.79</v>
      </c>
      <c r="H171">
        <v>70.72</v>
      </c>
      <c r="I171" s="133" t="str">
        <f>lirot_pensia_exposure4[[#This Row],[company_name]]</f>
        <v xml:space="preserve">מור גמל ופנסיה </v>
      </c>
      <c r="J171" s="133" t="s">
        <v>550</v>
      </c>
      <c r="L171" t="str">
        <f>lirot_pensia_exposure4[[#This Row],[Column2]]</f>
        <v xml:space="preserve"> מור פנסיה מקיפה - מניות</v>
      </c>
      <c r="M171">
        <f>lirot_pensia_exposure4[[#This Row],[fund_id]]</f>
        <v>13912</v>
      </c>
      <c r="P171">
        <f>lirot_pensia_exposure4[[#This Row],[חשיפה למטח]]</f>
        <v>20.98</v>
      </c>
      <c r="Q171">
        <f>lirot_pensia_exposure4[[#This Row],[חשיפה לחול]]</f>
        <v>45.21</v>
      </c>
      <c r="R171">
        <f>lirot_pensia_exposure4[[#This Row],[חשיפה לישראל]]</f>
        <v>54.79</v>
      </c>
      <c r="S171">
        <f>lirot_pensia_exposure4[[#This Row],[חשיפה מנייתית]]</f>
        <v>70.72</v>
      </c>
    </row>
    <row r="172" spans="2:19" x14ac:dyDescent="0.3">
      <c r="B172">
        <v>13913</v>
      </c>
      <c r="C172" s="133" t="s">
        <v>547</v>
      </c>
      <c r="D172" s="133" t="s">
        <v>429</v>
      </c>
      <c r="E172">
        <v>4.7699999999999996</v>
      </c>
      <c r="F172">
        <v>4.29</v>
      </c>
      <c r="G172">
        <v>95.71</v>
      </c>
      <c r="H172">
        <v>3.01</v>
      </c>
      <c r="I172" s="133" t="str">
        <f>lirot_pensia_exposure4[[#This Row],[company_name]]</f>
        <v xml:space="preserve">מור גמל ופנסיה </v>
      </c>
      <c r="J172" s="133" t="s">
        <v>550</v>
      </c>
      <c r="L172" t="str">
        <f>lirot_pensia_exposure4[[#This Row],[Column2]]</f>
        <v xml:space="preserve"> מור פנסיה מקיפה - אשראי ואג"ח</v>
      </c>
      <c r="M172">
        <f>lirot_pensia_exposure4[[#This Row],[fund_id]]</f>
        <v>13913</v>
      </c>
      <c r="P172">
        <f>lirot_pensia_exposure4[[#This Row],[חשיפה למטח]]</f>
        <v>4.7699999999999996</v>
      </c>
      <c r="Q172">
        <f>lirot_pensia_exposure4[[#This Row],[חשיפה לחול]]</f>
        <v>4.29</v>
      </c>
      <c r="R172">
        <f>lirot_pensia_exposure4[[#This Row],[חשיפה לישראל]]</f>
        <v>95.71</v>
      </c>
      <c r="S172">
        <f>lirot_pensia_exposure4[[#This Row],[חשיפה מנייתית]]</f>
        <v>3.01</v>
      </c>
    </row>
    <row r="173" spans="2:19" x14ac:dyDescent="0.3">
      <c r="B173">
        <v>13914</v>
      </c>
      <c r="C173" s="133" t="s">
        <v>547</v>
      </c>
      <c r="D173" s="133" t="s">
        <v>430</v>
      </c>
      <c r="E173">
        <v>0</v>
      </c>
      <c r="F173">
        <v>0</v>
      </c>
      <c r="G173">
        <v>100</v>
      </c>
      <c r="H173">
        <v>0</v>
      </c>
      <c r="I173" s="133" t="str">
        <f>lirot_pensia_exposure4[[#This Row],[company_name]]</f>
        <v xml:space="preserve">מור גמל ופנסיה </v>
      </c>
      <c r="J173" s="133" t="s">
        <v>550</v>
      </c>
      <c r="L173" t="str">
        <f>lirot_pensia_exposure4[[#This Row],[Column2]]</f>
        <v xml:space="preserve"> מור פנסיה מקיפה - כספי (שקלי)</v>
      </c>
      <c r="M173">
        <f>lirot_pensia_exposure4[[#This Row],[fund_id]]</f>
        <v>13914</v>
      </c>
      <c r="P173">
        <f>lirot_pensia_exposure4[[#This Row],[חשיפה למטח]]</f>
        <v>0</v>
      </c>
      <c r="Q173">
        <f>lirot_pensia_exposure4[[#This Row],[חשיפה לחול]]</f>
        <v>0</v>
      </c>
      <c r="R173">
        <f>lirot_pensia_exposure4[[#This Row],[חשיפה לישראל]]</f>
        <v>100</v>
      </c>
      <c r="S173">
        <f>lirot_pensia_exposure4[[#This Row],[חשיפה מנייתית]]</f>
        <v>0</v>
      </c>
    </row>
    <row r="174" spans="2:19" x14ac:dyDescent="0.3">
      <c r="B174">
        <v>13915</v>
      </c>
      <c r="C174" s="133" t="s">
        <v>547</v>
      </c>
      <c r="D174" s="133" t="s">
        <v>431</v>
      </c>
      <c r="E174">
        <v>69.989999999999995</v>
      </c>
      <c r="F174">
        <v>74.209999999999994</v>
      </c>
      <c r="G174">
        <v>25.790000000000006</v>
      </c>
      <c r="H174">
        <v>69.66</v>
      </c>
      <c r="I174" s="133" t="str">
        <f>lirot_pensia_exposure4[[#This Row],[company_name]]</f>
        <v xml:space="preserve">מור גמל ופנסיה </v>
      </c>
      <c r="J174" s="133" t="s">
        <v>550</v>
      </c>
      <c r="L174" t="str">
        <f>lirot_pensia_exposure4[[#This Row],[Column2]]</f>
        <v xml:space="preserve"> מור פנסיה מקיפה - עוקב מדדי מניות</v>
      </c>
      <c r="M174">
        <f>lirot_pensia_exposure4[[#This Row],[fund_id]]</f>
        <v>13915</v>
      </c>
      <c r="P174">
        <f>lirot_pensia_exposure4[[#This Row],[חשיפה למטח]]</f>
        <v>69.989999999999995</v>
      </c>
      <c r="Q174">
        <f>lirot_pensia_exposure4[[#This Row],[חשיפה לחול]]</f>
        <v>74.209999999999994</v>
      </c>
      <c r="R174">
        <f>lirot_pensia_exposure4[[#This Row],[חשיפה לישראל]]</f>
        <v>25.790000000000006</v>
      </c>
      <c r="S174">
        <f>lirot_pensia_exposure4[[#This Row],[חשיפה מנייתית]]</f>
        <v>69.66</v>
      </c>
    </row>
    <row r="175" spans="2:19" x14ac:dyDescent="0.3">
      <c r="B175">
        <v>13916</v>
      </c>
      <c r="C175" s="133" t="s">
        <v>547</v>
      </c>
      <c r="D175" s="133" t="s">
        <v>432</v>
      </c>
      <c r="E175">
        <v>2.12</v>
      </c>
      <c r="F175">
        <v>2.06</v>
      </c>
      <c r="G175">
        <v>97.94</v>
      </c>
      <c r="H175">
        <v>8.02</v>
      </c>
      <c r="I175" s="133" t="str">
        <f>lirot_pensia_exposure4[[#This Row],[company_name]]</f>
        <v xml:space="preserve">מור גמל ופנסיה </v>
      </c>
      <c r="J175" s="133" t="s">
        <v>550</v>
      </c>
      <c r="L175" t="str">
        <f>lirot_pensia_exposure4[[#This Row],[Column2]]</f>
        <v xml:space="preserve"> מור פנסיה מקיפה - מסלול בסיסי למקבלי קצבה</v>
      </c>
      <c r="M175">
        <f>lirot_pensia_exposure4[[#This Row],[fund_id]]</f>
        <v>13916</v>
      </c>
      <c r="P175">
        <f>lirot_pensia_exposure4[[#This Row],[חשיפה למטח]]</f>
        <v>2.12</v>
      </c>
      <c r="Q175">
        <f>lirot_pensia_exposure4[[#This Row],[חשיפה לחול]]</f>
        <v>2.06</v>
      </c>
      <c r="R175">
        <f>lirot_pensia_exposure4[[#This Row],[חשיפה לישראל]]</f>
        <v>97.94</v>
      </c>
      <c r="S175">
        <f>lirot_pensia_exposure4[[#This Row],[חשיפה מנייתית]]</f>
        <v>8.02</v>
      </c>
    </row>
    <row r="176" spans="2:19" x14ac:dyDescent="0.3">
      <c r="B176">
        <v>13919</v>
      </c>
      <c r="C176" s="133" t="s">
        <v>547</v>
      </c>
      <c r="D176" s="133" t="s">
        <v>433</v>
      </c>
      <c r="E176">
        <v>20.94</v>
      </c>
      <c r="F176">
        <v>39.200000000000003</v>
      </c>
      <c r="G176">
        <v>60.8</v>
      </c>
      <c r="H176">
        <v>54.04</v>
      </c>
      <c r="I176" s="133" t="str">
        <f>lirot_pensia_exposure4[[#This Row],[company_name]]</f>
        <v xml:space="preserve">מור גמל ופנסיה </v>
      </c>
      <c r="J176" s="133" t="s">
        <v>550</v>
      </c>
      <c r="L176" t="str">
        <f>lirot_pensia_exposure4[[#This Row],[Column2]]</f>
        <v xml:space="preserve"> מור פנסיה כללית - מסלול לבני 50 ומטה</v>
      </c>
      <c r="M176">
        <f>lirot_pensia_exposure4[[#This Row],[fund_id]]</f>
        <v>13919</v>
      </c>
      <c r="P176">
        <f>lirot_pensia_exposure4[[#This Row],[חשיפה למטח]]</f>
        <v>20.94</v>
      </c>
      <c r="Q176">
        <f>lirot_pensia_exposure4[[#This Row],[חשיפה לחול]]</f>
        <v>39.200000000000003</v>
      </c>
      <c r="R176">
        <f>lirot_pensia_exposure4[[#This Row],[חשיפה לישראל]]</f>
        <v>60.8</v>
      </c>
      <c r="S176">
        <f>lirot_pensia_exposure4[[#This Row],[חשיפה מנייתית]]</f>
        <v>54.04</v>
      </c>
    </row>
    <row r="177" spans="2:19" x14ac:dyDescent="0.3">
      <c r="B177">
        <v>13920</v>
      </c>
      <c r="C177" s="133" t="s">
        <v>547</v>
      </c>
      <c r="D177" s="133" t="s">
        <v>434</v>
      </c>
      <c r="E177">
        <v>17.3</v>
      </c>
      <c r="F177">
        <v>31.65</v>
      </c>
      <c r="G177">
        <v>68.349999999999994</v>
      </c>
      <c r="H177">
        <v>43.22</v>
      </c>
      <c r="I177" s="133" t="str">
        <f>lirot_pensia_exposure4[[#This Row],[company_name]]</f>
        <v xml:space="preserve">מור גמל ופנסיה </v>
      </c>
      <c r="J177" s="133" t="s">
        <v>550</v>
      </c>
      <c r="L177" t="str">
        <f>lirot_pensia_exposure4[[#This Row],[Column2]]</f>
        <v xml:space="preserve"> מור פנסיה כללית - מסלול לבני 50 עד 60</v>
      </c>
      <c r="M177">
        <f>lirot_pensia_exposure4[[#This Row],[fund_id]]</f>
        <v>13920</v>
      </c>
      <c r="P177">
        <f>lirot_pensia_exposure4[[#This Row],[חשיפה למטח]]</f>
        <v>17.3</v>
      </c>
      <c r="Q177">
        <f>lirot_pensia_exposure4[[#This Row],[חשיפה לחול]]</f>
        <v>31.65</v>
      </c>
      <c r="R177">
        <f>lirot_pensia_exposure4[[#This Row],[חשיפה לישראל]]</f>
        <v>68.349999999999994</v>
      </c>
      <c r="S177">
        <f>lirot_pensia_exposure4[[#This Row],[חשיפה מנייתית]]</f>
        <v>43.22</v>
      </c>
    </row>
    <row r="178" spans="2:19" x14ac:dyDescent="0.3">
      <c r="B178">
        <v>13921</v>
      </c>
      <c r="C178" s="133" t="s">
        <v>547</v>
      </c>
      <c r="D178" s="133" t="s">
        <v>435</v>
      </c>
      <c r="E178">
        <v>15.46</v>
      </c>
      <c r="F178">
        <v>20.440000000000001</v>
      </c>
      <c r="G178">
        <v>79.56</v>
      </c>
      <c r="H178">
        <v>25.09</v>
      </c>
      <c r="I178" s="133" t="str">
        <f>lirot_pensia_exposure4[[#This Row],[company_name]]</f>
        <v xml:space="preserve">מור גמל ופנסיה </v>
      </c>
      <c r="J178" s="133" t="s">
        <v>550</v>
      </c>
      <c r="L178" t="str">
        <f>lirot_pensia_exposure4[[#This Row],[Column2]]</f>
        <v xml:space="preserve"> מור פנסיה כללית - מסלול לבני 60 ומעלה</v>
      </c>
      <c r="M178">
        <f>lirot_pensia_exposure4[[#This Row],[fund_id]]</f>
        <v>13921</v>
      </c>
      <c r="P178">
        <f>lirot_pensia_exposure4[[#This Row],[חשיפה למטח]]</f>
        <v>15.46</v>
      </c>
      <c r="Q178">
        <f>lirot_pensia_exposure4[[#This Row],[חשיפה לחול]]</f>
        <v>20.440000000000001</v>
      </c>
      <c r="R178">
        <f>lirot_pensia_exposure4[[#This Row],[חשיפה לישראל]]</f>
        <v>79.56</v>
      </c>
      <c r="S178">
        <f>lirot_pensia_exposure4[[#This Row],[חשיפה מנייתית]]</f>
        <v>25.09</v>
      </c>
    </row>
    <row r="179" spans="2:19" x14ac:dyDescent="0.3">
      <c r="B179">
        <v>13922</v>
      </c>
      <c r="C179" s="133" t="s">
        <v>547</v>
      </c>
      <c r="D179" s="133" t="s">
        <v>436</v>
      </c>
      <c r="E179">
        <v>21.59</v>
      </c>
      <c r="F179">
        <v>61.05</v>
      </c>
      <c r="G179">
        <v>38.950000000000003</v>
      </c>
      <c r="H179">
        <v>93.68</v>
      </c>
      <c r="I179" s="133" t="str">
        <f>lirot_pensia_exposure4[[#This Row],[company_name]]</f>
        <v xml:space="preserve">מור גמל ופנסיה </v>
      </c>
      <c r="J179" s="133" t="s">
        <v>550</v>
      </c>
      <c r="L179" t="str">
        <f>lirot_pensia_exposure4[[#This Row],[Column2]]</f>
        <v xml:space="preserve"> מור פנסיה כללית - מניות</v>
      </c>
      <c r="M179">
        <f>lirot_pensia_exposure4[[#This Row],[fund_id]]</f>
        <v>13922</v>
      </c>
      <c r="P179">
        <f>lirot_pensia_exposure4[[#This Row],[חשיפה למטח]]</f>
        <v>21.59</v>
      </c>
      <c r="Q179">
        <f>lirot_pensia_exposure4[[#This Row],[חשיפה לחול]]</f>
        <v>61.05</v>
      </c>
      <c r="R179">
        <f>lirot_pensia_exposure4[[#This Row],[חשיפה לישראל]]</f>
        <v>38.950000000000003</v>
      </c>
      <c r="S179">
        <f>lirot_pensia_exposure4[[#This Row],[חשיפה מנייתית]]</f>
        <v>93.68</v>
      </c>
    </row>
    <row r="180" spans="2:19" x14ac:dyDescent="0.3">
      <c r="B180">
        <v>13923</v>
      </c>
      <c r="C180" s="133" t="s">
        <v>547</v>
      </c>
      <c r="D180" s="133" t="s">
        <v>437</v>
      </c>
      <c r="E180">
        <v>5.0999999999999996</v>
      </c>
      <c r="F180">
        <v>3.92</v>
      </c>
      <c r="G180">
        <v>96.08</v>
      </c>
      <c r="H180">
        <v>1.97</v>
      </c>
      <c r="I180" s="133" t="str">
        <f>lirot_pensia_exposure4[[#This Row],[company_name]]</f>
        <v xml:space="preserve">מור גמל ופנסיה </v>
      </c>
      <c r="J180" s="133" t="s">
        <v>550</v>
      </c>
      <c r="L180" t="str">
        <f>lirot_pensia_exposure4[[#This Row],[Column2]]</f>
        <v xml:space="preserve"> מור פנסיה כללית - אשראי ואג"ח</v>
      </c>
      <c r="M180">
        <f>lirot_pensia_exposure4[[#This Row],[fund_id]]</f>
        <v>13923</v>
      </c>
      <c r="P180">
        <f>lirot_pensia_exposure4[[#This Row],[חשיפה למטח]]</f>
        <v>5.0999999999999996</v>
      </c>
      <c r="Q180">
        <f>lirot_pensia_exposure4[[#This Row],[חשיפה לחול]]</f>
        <v>3.92</v>
      </c>
      <c r="R180">
        <f>lirot_pensia_exposure4[[#This Row],[חשיפה לישראל]]</f>
        <v>96.08</v>
      </c>
      <c r="S180">
        <f>lirot_pensia_exposure4[[#This Row],[חשיפה מנייתית]]</f>
        <v>1.97</v>
      </c>
    </row>
    <row r="181" spans="2:19" x14ac:dyDescent="0.3">
      <c r="B181">
        <v>13925</v>
      </c>
      <c r="C181" s="133" t="s">
        <v>547</v>
      </c>
      <c r="D181" s="133" t="s">
        <v>438</v>
      </c>
      <c r="E181">
        <v>100.07</v>
      </c>
      <c r="F181">
        <v>99.62</v>
      </c>
      <c r="G181">
        <v>0.37999999999999545</v>
      </c>
      <c r="H181">
        <v>99.62</v>
      </c>
      <c r="I181" s="133" t="str">
        <f>lirot_pensia_exposure4[[#This Row],[company_name]]</f>
        <v xml:space="preserve">מור גמל ופנסיה </v>
      </c>
      <c r="J181" s="133" t="s">
        <v>550</v>
      </c>
      <c r="L181" t="str">
        <f>lirot_pensia_exposure4[[#This Row],[Column2]]</f>
        <v xml:space="preserve"> מור פנסיה כללית - עוקב מדדי מניות</v>
      </c>
      <c r="M181">
        <f>lirot_pensia_exposure4[[#This Row],[fund_id]]</f>
        <v>13925</v>
      </c>
      <c r="P181">
        <f>lirot_pensia_exposure4[[#This Row],[חשיפה למטח]]</f>
        <v>100.07</v>
      </c>
      <c r="Q181">
        <f>lirot_pensia_exposure4[[#This Row],[חשיפה לחול]]</f>
        <v>99.62</v>
      </c>
      <c r="R181">
        <f>lirot_pensia_exposure4[[#This Row],[חשיפה לישראל]]</f>
        <v>0.37999999999999545</v>
      </c>
      <c r="S181">
        <f>lirot_pensia_exposure4[[#This Row],[חשיפה מנייתית]]</f>
        <v>99.62</v>
      </c>
    </row>
    <row r="182" spans="2:19" x14ac:dyDescent="0.3">
      <c r="B182">
        <v>13926</v>
      </c>
      <c r="C182" s="133" t="s">
        <v>547</v>
      </c>
      <c r="D182" s="133" t="s">
        <v>439</v>
      </c>
      <c r="E182">
        <v>0</v>
      </c>
      <c r="F182">
        <v>0</v>
      </c>
      <c r="G182">
        <v>100</v>
      </c>
      <c r="H182">
        <v>0</v>
      </c>
      <c r="I182" s="133" t="str">
        <f>lirot_pensia_exposure4[[#This Row],[company_name]]</f>
        <v xml:space="preserve">מור גמל ופנסיה </v>
      </c>
      <c r="J182" s="133" t="s">
        <v>550</v>
      </c>
      <c r="L182" t="str">
        <f>lirot_pensia_exposure4[[#This Row],[Column2]]</f>
        <v xml:space="preserve"> מור פנסיה כללית - כספי (שקלי)</v>
      </c>
      <c r="M182">
        <f>lirot_pensia_exposure4[[#This Row],[fund_id]]</f>
        <v>13926</v>
      </c>
      <c r="P182">
        <f>lirot_pensia_exposure4[[#This Row],[חשיפה למטח]]</f>
        <v>0</v>
      </c>
      <c r="Q182">
        <f>lirot_pensia_exposure4[[#This Row],[חשיפה לחול]]</f>
        <v>0</v>
      </c>
      <c r="R182">
        <f>lirot_pensia_exposure4[[#This Row],[חשיפה לישראל]]</f>
        <v>100</v>
      </c>
      <c r="S182">
        <f>lirot_pensia_exposure4[[#This Row],[חשיפה מנייתית]]</f>
        <v>0</v>
      </c>
    </row>
    <row r="183" spans="2:19" x14ac:dyDescent="0.3">
      <c r="B183">
        <v>13927</v>
      </c>
      <c r="C183" s="133" t="s">
        <v>547</v>
      </c>
      <c r="D183" s="133" t="s">
        <v>440</v>
      </c>
      <c r="E183">
        <v>10.99</v>
      </c>
      <c r="F183">
        <v>11.43</v>
      </c>
      <c r="G183">
        <v>88.57</v>
      </c>
      <c r="H183">
        <v>20.98</v>
      </c>
      <c r="I183" s="133" t="str">
        <f>lirot_pensia_exposure4[[#This Row],[company_name]]</f>
        <v xml:space="preserve">מור גמל ופנסיה </v>
      </c>
      <c r="J183" s="133" t="s">
        <v>550</v>
      </c>
      <c r="L183" t="str">
        <f>lirot_pensia_exposure4[[#This Row],[Column2]]</f>
        <v xml:space="preserve"> מור פנסיה כללית - מסלול בסיסי למקבלי קצבה</v>
      </c>
      <c r="M183">
        <f>lirot_pensia_exposure4[[#This Row],[fund_id]]</f>
        <v>13927</v>
      </c>
      <c r="P183">
        <f>lirot_pensia_exposure4[[#This Row],[חשיפה למטח]]</f>
        <v>10.99</v>
      </c>
      <c r="Q183">
        <f>lirot_pensia_exposure4[[#This Row],[חשיפה לחול]]</f>
        <v>11.43</v>
      </c>
      <c r="R183">
        <f>lirot_pensia_exposure4[[#This Row],[חשיפה לישראל]]</f>
        <v>88.57</v>
      </c>
      <c r="S183">
        <f>lirot_pensia_exposure4[[#This Row],[חשיפה מנייתית]]</f>
        <v>20.98</v>
      </c>
    </row>
    <row r="184" spans="2:19" x14ac:dyDescent="0.3">
      <c r="B184">
        <v>14037</v>
      </c>
      <c r="C184" s="133" t="s">
        <v>548</v>
      </c>
      <c r="D184" s="133" t="s">
        <v>441</v>
      </c>
      <c r="E184">
        <v>22.81</v>
      </c>
      <c r="F184">
        <v>31.1</v>
      </c>
      <c r="G184">
        <v>68.900000000000006</v>
      </c>
      <c r="H184">
        <v>56.64</v>
      </c>
      <c r="I184" s="133" t="str">
        <f>lirot_pensia_exposure4[[#This Row],[company_name]]</f>
        <v xml:space="preserve">אינפיניטי השתלמות, גמל ופנסיה </v>
      </c>
      <c r="J184" s="133" t="s">
        <v>550</v>
      </c>
      <c r="L184" t="str">
        <f>lirot_pensia_exposure4[[#This Row],[Column2]]</f>
        <v xml:space="preserve"> אינפיניטי מקיפה מסלול לבני 50 ומטה</v>
      </c>
      <c r="M184">
        <f>lirot_pensia_exposure4[[#This Row],[fund_id]]</f>
        <v>14037</v>
      </c>
      <c r="P184">
        <f>lirot_pensia_exposure4[[#This Row],[חשיפה למטח]]</f>
        <v>22.81</v>
      </c>
      <c r="Q184">
        <f>lirot_pensia_exposure4[[#This Row],[חשיפה לחול]]</f>
        <v>31.1</v>
      </c>
      <c r="R184">
        <f>lirot_pensia_exposure4[[#This Row],[חשיפה לישראל]]</f>
        <v>68.900000000000006</v>
      </c>
      <c r="S184">
        <f>lirot_pensia_exposure4[[#This Row],[חשיפה מנייתית]]</f>
        <v>56.64</v>
      </c>
    </row>
    <row r="185" spans="2:19" x14ac:dyDescent="0.3">
      <c r="B185">
        <v>14038</v>
      </c>
      <c r="C185" s="133" t="s">
        <v>548</v>
      </c>
      <c r="D185" s="133" t="s">
        <v>442</v>
      </c>
      <c r="E185">
        <v>20.63</v>
      </c>
      <c r="F185">
        <v>24.56</v>
      </c>
      <c r="G185">
        <v>75.44</v>
      </c>
      <c r="H185">
        <v>46.53</v>
      </c>
      <c r="I185" s="133" t="str">
        <f>lirot_pensia_exposure4[[#This Row],[company_name]]</f>
        <v xml:space="preserve">אינפיניטי השתלמות, גמל ופנסיה </v>
      </c>
      <c r="J185" s="133" t="s">
        <v>550</v>
      </c>
      <c r="L185" t="str">
        <f>lirot_pensia_exposure4[[#This Row],[Column2]]</f>
        <v xml:space="preserve"> אינפיניטי מקיפה מסלול לבני 50 עד 60</v>
      </c>
      <c r="M185">
        <f>lirot_pensia_exposure4[[#This Row],[fund_id]]</f>
        <v>14038</v>
      </c>
      <c r="P185">
        <f>lirot_pensia_exposure4[[#This Row],[חשיפה למטח]]</f>
        <v>20.63</v>
      </c>
      <c r="Q185">
        <f>lirot_pensia_exposure4[[#This Row],[חשיפה לחול]]</f>
        <v>24.56</v>
      </c>
      <c r="R185">
        <f>lirot_pensia_exposure4[[#This Row],[חשיפה לישראל]]</f>
        <v>75.44</v>
      </c>
      <c r="S185">
        <f>lirot_pensia_exposure4[[#This Row],[חשיפה מנייתית]]</f>
        <v>46.53</v>
      </c>
    </row>
    <row r="186" spans="2:19" x14ac:dyDescent="0.3">
      <c r="B186">
        <v>14039</v>
      </c>
      <c r="C186" s="133" t="s">
        <v>548</v>
      </c>
      <c r="D186" s="133" t="s">
        <v>443</v>
      </c>
      <c r="E186">
        <v>14.11</v>
      </c>
      <c r="F186">
        <v>14.03</v>
      </c>
      <c r="G186">
        <v>85.97</v>
      </c>
      <c r="H186">
        <v>25.43</v>
      </c>
      <c r="I186" s="133" t="str">
        <f>lirot_pensia_exposure4[[#This Row],[company_name]]</f>
        <v xml:space="preserve">אינפיניטי השתלמות, גמל ופנסיה </v>
      </c>
      <c r="J186" s="133" t="s">
        <v>550</v>
      </c>
      <c r="L186" t="str">
        <f>lirot_pensia_exposure4[[#This Row],[Column2]]</f>
        <v xml:space="preserve"> אינפיניטי מקיפה מסלול לבני 60 ומעלה</v>
      </c>
      <c r="M186">
        <f>lirot_pensia_exposure4[[#This Row],[fund_id]]</f>
        <v>14039</v>
      </c>
      <c r="P186">
        <f>lirot_pensia_exposure4[[#This Row],[חשיפה למטח]]</f>
        <v>14.11</v>
      </c>
      <c r="Q186">
        <f>lirot_pensia_exposure4[[#This Row],[חשיפה לחול]]</f>
        <v>14.03</v>
      </c>
      <c r="R186">
        <f>lirot_pensia_exposure4[[#This Row],[חשיפה לישראל]]</f>
        <v>85.97</v>
      </c>
      <c r="S186">
        <f>lirot_pensia_exposure4[[#This Row],[חשיפה מנייתית]]</f>
        <v>25.43</v>
      </c>
    </row>
    <row r="187" spans="2:19" x14ac:dyDescent="0.3">
      <c r="B187">
        <v>14040</v>
      </c>
      <c r="C187" s="133" t="s">
        <v>548</v>
      </c>
      <c r="D187" s="133" t="s">
        <v>444</v>
      </c>
      <c r="E187">
        <v>68.41</v>
      </c>
      <c r="F187">
        <v>84.14</v>
      </c>
      <c r="G187">
        <v>15.86</v>
      </c>
      <c r="H187">
        <v>67.73</v>
      </c>
      <c r="I187" s="133" t="str">
        <f>lirot_pensia_exposure4[[#This Row],[company_name]]</f>
        <v xml:space="preserve">אינפיניטי השתלמות, גמל ופנסיה </v>
      </c>
      <c r="J187" s="133" t="s">
        <v>550</v>
      </c>
      <c r="L187" t="str">
        <f>lirot_pensia_exposure4[[#This Row],[Column2]]</f>
        <v xml:space="preserve"> אינפיניטי מקיפה עוקב מדדי מניות</v>
      </c>
      <c r="M187">
        <f>lirot_pensia_exposure4[[#This Row],[fund_id]]</f>
        <v>14040</v>
      </c>
      <c r="P187">
        <f>lirot_pensia_exposure4[[#This Row],[חשיפה למטח]]</f>
        <v>68.41</v>
      </c>
      <c r="Q187">
        <f>lirot_pensia_exposure4[[#This Row],[חשיפה לחול]]</f>
        <v>84.14</v>
      </c>
      <c r="R187">
        <f>lirot_pensia_exposure4[[#This Row],[חשיפה לישראל]]</f>
        <v>15.86</v>
      </c>
      <c r="S187">
        <f>lirot_pensia_exposure4[[#This Row],[חשיפה מנייתית]]</f>
        <v>67.73</v>
      </c>
    </row>
    <row r="188" spans="2:19" x14ac:dyDescent="0.3">
      <c r="B188">
        <v>14042</v>
      </c>
      <c r="C188" s="133" t="s">
        <v>548</v>
      </c>
      <c r="D188" s="133" t="s">
        <v>445</v>
      </c>
      <c r="E188">
        <v>66.400000000000006</v>
      </c>
      <c r="F188">
        <v>80.78</v>
      </c>
      <c r="G188">
        <v>19.22</v>
      </c>
      <c r="H188">
        <v>67.150000000000006</v>
      </c>
      <c r="I188" s="133" t="str">
        <f>lirot_pensia_exposure4[[#This Row],[company_name]]</f>
        <v xml:space="preserve">אינפיניטי השתלמות, גמל ופנסיה </v>
      </c>
      <c r="J188" s="133" t="s">
        <v>550</v>
      </c>
      <c r="L188" t="str">
        <f>lirot_pensia_exposure4[[#This Row],[Column2]]</f>
        <v xml:space="preserve"> אינפיניטי מקיפה הלכה</v>
      </c>
      <c r="M188">
        <f>lirot_pensia_exposure4[[#This Row],[fund_id]]</f>
        <v>14042</v>
      </c>
      <c r="P188">
        <f>lirot_pensia_exposure4[[#This Row],[חשיפה למטח]]</f>
        <v>66.400000000000006</v>
      </c>
      <c r="Q188">
        <f>lirot_pensia_exposure4[[#This Row],[חשיפה לחול]]</f>
        <v>80.78</v>
      </c>
      <c r="R188">
        <f>lirot_pensia_exposure4[[#This Row],[חשיפה לישראל]]</f>
        <v>19.22</v>
      </c>
      <c r="S188">
        <f>lirot_pensia_exposure4[[#This Row],[חשיפה מנייתית]]</f>
        <v>67.150000000000006</v>
      </c>
    </row>
    <row r="189" spans="2:19" x14ac:dyDescent="0.3">
      <c r="B189">
        <v>14043</v>
      </c>
      <c r="C189" s="133" t="s">
        <v>548</v>
      </c>
      <c r="D189" s="133" t="s">
        <v>222</v>
      </c>
      <c r="E189">
        <v>5.3</v>
      </c>
      <c r="F189">
        <v>12.31</v>
      </c>
      <c r="G189">
        <v>87.69</v>
      </c>
      <c r="H189">
        <v>25.67</v>
      </c>
      <c r="I189" s="133" t="str">
        <f>lirot_pensia_exposure4[[#This Row],[company_name]]</f>
        <v xml:space="preserve">אינפיניטי השתלמות, גמל ופנסיה </v>
      </c>
      <c r="J189" s="133" t="s">
        <v>550</v>
      </c>
      <c r="L189" t="str">
        <f>lirot_pensia_exposure4[[#This Row],[Column2]]</f>
        <v xml:space="preserve"> מסלול בסיסי למקבלי קצבה</v>
      </c>
      <c r="M189">
        <f>lirot_pensia_exposure4[[#This Row],[fund_id]]</f>
        <v>14043</v>
      </c>
      <c r="P189">
        <f>lirot_pensia_exposure4[[#This Row],[חשיפה למטח]]</f>
        <v>5.3</v>
      </c>
      <c r="Q189">
        <f>lirot_pensia_exposure4[[#This Row],[חשיפה לחול]]</f>
        <v>12.31</v>
      </c>
      <c r="R189">
        <f>lirot_pensia_exposure4[[#This Row],[חשיפה לישראל]]</f>
        <v>87.69</v>
      </c>
      <c r="S189">
        <f>lirot_pensia_exposure4[[#This Row],[חשיפה מנייתית]]</f>
        <v>25.67</v>
      </c>
    </row>
    <row r="190" spans="2:19" x14ac:dyDescent="0.3">
      <c r="B190">
        <v>14045</v>
      </c>
      <c r="C190" s="133" t="s">
        <v>548</v>
      </c>
      <c r="D190" s="133" t="s">
        <v>446</v>
      </c>
      <c r="E190">
        <v>24.04</v>
      </c>
      <c r="F190">
        <v>28.25</v>
      </c>
      <c r="G190">
        <v>71.75</v>
      </c>
      <c r="H190">
        <v>55.69</v>
      </c>
      <c r="I190" s="133" t="str">
        <f>lirot_pensia_exposure4[[#This Row],[company_name]]</f>
        <v xml:space="preserve">אינפיניטי השתלמות, גמל ופנסיה </v>
      </c>
      <c r="J190" s="133" t="s">
        <v>550</v>
      </c>
      <c r="L190" t="str">
        <f>lirot_pensia_exposure4[[#This Row],[Column2]]</f>
        <v xml:space="preserve"> אינפיניטי כללית מסלול לבני 50 ומטה</v>
      </c>
      <c r="M190">
        <f>lirot_pensia_exposure4[[#This Row],[fund_id]]</f>
        <v>14045</v>
      </c>
      <c r="P190">
        <f>lirot_pensia_exposure4[[#This Row],[חשיפה למטח]]</f>
        <v>24.04</v>
      </c>
      <c r="Q190">
        <f>lirot_pensia_exposure4[[#This Row],[חשיפה לחול]]</f>
        <v>28.25</v>
      </c>
      <c r="R190">
        <f>lirot_pensia_exposure4[[#This Row],[חשיפה לישראל]]</f>
        <v>71.75</v>
      </c>
      <c r="S190">
        <f>lirot_pensia_exposure4[[#This Row],[חשיפה מנייתית]]</f>
        <v>55.69</v>
      </c>
    </row>
    <row r="191" spans="2:19" x14ac:dyDescent="0.3">
      <c r="B191">
        <v>14046</v>
      </c>
      <c r="C191" s="133" t="s">
        <v>548</v>
      </c>
      <c r="D191" s="133" t="s">
        <v>447</v>
      </c>
      <c r="E191">
        <v>19.64</v>
      </c>
      <c r="F191">
        <v>22.51</v>
      </c>
      <c r="G191">
        <v>77.489999999999995</v>
      </c>
      <c r="H191">
        <v>45.71</v>
      </c>
      <c r="I191" s="133" t="str">
        <f>lirot_pensia_exposure4[[#This Row],[company_name]]</f>
        <v xml:space="preserve">אינפיניטי השתלמות, גמל ופנסיה </v>
      </c>
      <c r="J191" s="133" t="s">
        <v>550</v>
      </c>
      <c r="L191" t="str">
        <f>lirot_pensia_exposure4[[#This Row],[Column2]]</f>
        <v xml:space="preserve"> אינפיניטי כללית מסלול לבני 50 עד 60</v>
      </c>
      <c r="M191">
        <f>lirot_pensia_exposure4[[#This Row],[fund_id]]</f>
        <v>14046</v>
      </c>
      <c r="P191">
        <f>lirot_pensia_exposure4[[#This Row],[חשיפה למטח]]</f>
        <v>19.64</v>
      </c>
      <c r="Q191">
        <f>lirot_pensia_exposure4[[#This Row],[חשיפה לחול]]</f>
        <v>22.51</v>
      </c>
      <c r="R191">
        <f>lirot_pensia_exposure4[[#This Row],[חשיפה לישראל]]</f>
        <v>77.489999999999995</v>
      </c>
      <c r="S191">
        <f>lirot_pensia_exposure4[[#This Row],[חשיפה מנייתית]]</f>
        <v>45.71</v>
      </c>
    </row>
    <row r="192" spans="2:19" x14ac:dyDescent="0.3">
      <c r="B192">
        <v>14047</v>
      </c>
      <c r="C192" s="133" t="s">
        <v>548</v>
      </c>
      <c r="D192" s="133" t="s">
        <v>448</v>
      </c>
      <c r="E192">
        <v>14.48</v>
      </c>
      <c r="F192">
        <v>13.81</v>
      </c>
      <c r="G192">
        <v>86.19</v>
      </c>
      <c r="H192">
        <v>25.89</v>
      </c>
      <c r="I192" s="133" t="str">
        <f>lirot_pensia_exposure4[[#This Row],[company_name]]</f>
        <v xml:space="preserve">אינפיניטי השתלמות, גמל ופנסיה </v>
      </c>
      <c r="J192" s="133" t="s">
        <v>550</v>
      </c>
      <c r="L192" t="str">
        <f>lirot_pensia_exposure4[[#This Row],[Column2]]</f>
        <v xml:space="preserve"> אינפיניטי כללית מסלול לבני 60 ומעלה</v>
      </c>
      <c r="M192">
        <f>lirot_pensia_exposure4[[#This Row],[fund_id]]</f>
        <v>14047</v>
      </c>
      <c r="P192">
        <f>lirot_pensia_exposure4[[#This Row],[חשיפה למטח]]</f>
        <v>14.48</v>
      </c>
      <c r="Q192">
        <f>lirot_pensia_exposure4[[#This Row],[חשיפה לחול]]</f>
        <v>13.81</v>
      </c>
      <c r="R192">
        <f>lirot_pensia_exposure4[[#This Row],[חשיפה לישראל]]</f>
        <v>86.19</v>
      </c>
      <c r="S192">
        <f>lirot_pensia_exposure4[[#This Row],[חשיפה מנייתית]]</f>
        <v>25.89</v>
      </c>
    </row>
    <row r="193" spans="2:19" x14ac:dyDescent="0.3">
      <c r="B193">
        <v>14048</v>
      </c>
      <c r="C193" s="133" t="s">
        <v>548</v>
      </c>
      <c r="D193" s="133" t="s">
        <v>449</v>
      </c>
      <c r="E193">
        <v>83.62</v>
      </c>
      <c r="F193">
        <v>103.3</v>
      </c>
      <c r="G193">
        <v>-3.2999999999999972</v>
      </c>
      <c r="H193">
        <v>89.23</v>
      </c>
      <c r="I193" s="133" t="str">
        <f>lirot_pensia_exposure4[[#This Row],[company_name]]</f>
        <v xml:space="preserve">אינפיניטי השתלמות, גמל ופנסיה </v>
      </c>
      <c r="J193" s="133" t="s">
        <v>550</v>
      </c>
      <c r="L193" t="str">
        <f>lirot_pensia_exposure4[[#This Row],[Column2]]</f>
        <v xml:space="preserve"> אינפיניטי כללית עוקב מדדי מניות</v>
      </c>
      <c r="M193">
        <f>lirot_pensia_exposure4[[#This Row],[fund_id]]</f>
        <v>14048</v>
      </c>
      <c r="P193">
        <f>lirot_pensia_exposure4[[#This Row],[חשיפה למטח]]</f>
        <v>83.62</v>
      </c>
      <c r="Q193">
        <f>lirot_pensia_exposure4[[#This Row],[חשיפה לחול]]</f>
        <v>103.3</v>
      </c>
      <c r="R193">
        <f>lirot_pensia_exposure4[[#This Row],[חשיפה לישראל]]</f>
        <v>-3.2999999999999972</v>
      </c>
      <c r="S193">
        <f>lirot_pensia_exposure4[[#This Row],[חשיפה מנייתית]]</f>
        <v>89.23</v>
      </c>
    </row>
    <row r="194" spans="2:19" x14ac:dyDescent="0.3">
      <c r="B194">
        <v>14049</v>
      </c>
      <c r="C194" s="133" t="s">
        <v>548</v>
      </c>
      <c r="D194" s="133" t="s">
        <v>450</v>
      </c>
      <c r="E194">
        <v>90.07</v>
      </c>
      <c r="F194">
        <v>146.05000000000001</v>
      </c>
      <c r="G194">
        <v>-46.050000000000011</v>
      </c>
      <c r="H194">
        <v>94.98</v>
      </c>
      <c r="I194" s="133" t="str">
        <f>lirot_pensia_exposure4[[#This Row],[company_name]]</f>
        <v xml:space="preserve">אינפיניטי השתלמות, גמל ופנסיה </v>
      </c>
      <c r="J194" s="133" t="s">
        <v>550</v>
      </c>
      <c r="L194" t="str">
        <f>lirot_pensia_exposure4[[#This Row],[Column2]]</f>
        <v xml:space="preserve"> אינפיניטי כללית הלכה</v>
      </c>
      <c r="M194">
        <f>lirot_pensia_exposure4[[#This Row],[fund_id]]</f>
        <v>14049</v>
      </c>
      <c r="P194">
        <f>lirot_pensia_exposure4[[#This Row],[חשיפה למטח]]</f>
        <v>90.07</v>
      </c>
      <c r="Q194">
        <f>lirot_pensia_exposure4[[#This Row],[חשיפה לחול]]</f>
        <v>146.05000000000001</v>
      </c>
      <c r="R194">
        <f>lirot_pensia_exposure4[[#This Row],[חשיפה לישראל]]</f>
        <v>-46.050000000000011</v>
      </c>
      <c r="S194">
        <f>lirot_pensia_exposure4[[#This Row],[חשיפה מנייתית]]</f>
        <v>94.98</v>
      </c>
    </row>
    <row r="195" spans="2:19" x14ac:dyDescent="0.3">
      <c r="B195">
        <v>14054</v>
      </c>
      <c r="C195" s="133" t="s">
        <v>548</v>
      </c>
      <c r="D195" s="133" t="s">
        <v>451</v>
      </c>
      <c r="E195">
        <v>66.260000000000005</v>
      </c>
      <c r="F195">
        <v>71.900000000000006</v>
      </c>
      <c r="G195">
        <v>28.099999999999994</v>
      </c>
      <c r="H195">
        <v>64.489999999999995</v>
      </c>
      <c r="I195" s="133" t="str">
        <f>lirot_pensia_exposure4[[#This Row],[company_name]]</f>
        <v xml:space="preserve">אינפיניטי השתלמות, גמל ופנסיה </v>
      </c>
      <c r="J195" s="133" t="s">
        <v>550</v>
      </c>
      <c r="L195" t="str">
        <f>lirot_pensia_exposure4[[#This Row],[Column2]]</f>
        <v xml:space="preserve"> אינפיניטי מקיפה עוקב מדד S&amp;P 500</v>
      </c>
      <c r="M195">
        <f>lirot_pensia_exposure4[[#This Row],[fund_id]]</f>
        <v>14054</v>
      </c>
      <c r="P195">
        <f>lirot_pensia_exposure4[[#This Row],[חשיפה למטח]]</f>
        <v>66.260000000000005</v>
      </c>
      <c r="Q195">
        <f>lirot_pensia_exposure4[[#This Row],[חשיפה לחול]]</f>
        <v>71.900000000000006</v>
      </c>
      <c r="R195">
        <f>lirot_pensia_exposure4[[#This Row],[חשיפה לישראל]]</f>
        <v>28.099999999999994</v>
      </c>
      <c r="S195">
        <f>lirot_pensia_exposure4[[#This Row],[חשיפה מנייתית]]</f>
        <v>64.489999999999995</v>
      </c>
    </row>
    <row r="196" spans="2:19" x14ac:dyDescent="0.3">
      <c r="B196">
        <v>14058</v>
      </c>
      <c r="C196" s="133" t="s">
        <v>548</v>
      </c>
      <c r="D196" s="133" t="s">
        <v>452</v>
      </c>
      <c r="E196">
        <v>77.02</v>
      </c>
      <c r="F196">
        <v>95.34</v>
      </c>
      <c r="G196">
        <v>4.6599999999999966</v>
      </c>
      <c r="H196">
        <v>81.84</v>
      </c>
      <c r="I196" s="133" t="str">
        <f>lirot_pensia_exposure4[[#This Row],[company_name]]</f>
        <v xml:space="preserve">אינפיניטי השתלמות, גמל ופנסיה </v>
      </c>
      <c r="J196" s="133" t="s">
        <v>550</v>
      </c>
      <c r="L196" t="str">
        <f>lirot_pensia_exposure4[[#This Row],[Column2]]</f>
        <v xml:space="preserve"> אינפיניטי כללית עוקב מדד S&amp;P 500</v>
      </c>
      <c r="M196">
        <f>lirot_pensia_exposure4[[#This Row],[fund_id]]</f>
        <v>14058</v>
      </c>
      <c r="P196">
        <f>lirot_pensia_exposure4[[#This Row],[חשיפה למטח]]</f>
        <v>77.02</v>
      </c>
      <c r="Q196">
        <f>lirot_pensia_exposure4[[#This Row],[חשיפה לחול]]</f>
        <v>95.34</v>
      </c>
      <c r="R196">
        <f>lirot_pensia_exposure4[[#This Row],[חשיפה לישראל]]</f>
        <v>4.6599999999999966</v>
      </c>
      <c r="S196">
        <f>lirot_pensia_exposure4[[#This Row],[חשיפה מנייתית]]</f>
        <v>81.84</v>
      </c>
    </row>
    <row r="197" spans="2:19" x14ac:dyDescent="0.3">
      <c r="B197">
        <v>14082</v>
      </c>
      <c r="C197" s="133" t="s">
        <v>545</v>
      </c>
      <c r="D197" s="133" t="s">
        <v>453</v>
      </c>
      <c r="E197">
        <v>95.26</v>
      </c>
      <c r="F197">
        <v>95.26</v>
      </c>
      <c r="G197">
        <v>4.7399999999999949</v>
      </c>
      <c r="H197">
        <v>88.98</v>
      </c>
      <c r="I197" s="133" t="str">
        <f>lirot_pensia_exposure4[[#This Row],[company_name]]</f>
        <v xml:space="preserve">הפניקס פנסיה וגמל </v>
      </c>
      <c r="J197" s="133" t="s">
        <v>550</v>
      </c>
      <c r="L197" t="str">
        <f>lirot_pensia_exposure4[[#This Row],[Column2]]</f>
        <v xml:space="preserve"> הפניקס פנסיה משלימה- שריעה</v>
      </c>
      <c r="M197">
        <f>lirot_pensia_exposure4[[#This Row],[fund_id]]</f>
        <v>14082</v>
      </c>
      <c r="P197">
        <f>lirot_pensia_exposure4[[#This Row],[חשיפה למטח]]</f>
        <v>95.26</v>
      </c>
      <c r="Q197">
        <f>lirot_pensia_exposure4[[#This Row],[חשיפה לחול]]</f>
        <v>95.26</v>
      </c>
      <c r="R197">
        <f>lirot_pensia_exposure4[[#This Row],[חשיפה לישראל]]</f>
        <v>4.7399999999999949</v>
      </c>
      <c r="S197">
        <f>lirot_pensia_exposure4[[#This Row],[חשיפה מנייתית]]</f>
        <v>88.98</v>
      </c>
    </row>
    <row r="198" spans="2:19" x14ac:dyDescent="0.3">
      <c r="B198">
        <v>14192</v>
      </c>
      <c r="C198" s="133" t="s">
        <v>544</v>
      </c>
      <c r="D198" s="133" t="s">
        <v>454</v>
      </c>
      <c r="E198">
        <v>20.86</v>
      </c>
      <c r="F198">
        <v>38.43</v>
      </c>
      <c r="G198">
        <v>61.57</v>
      </c>
      <c r="H198">
        <v>54.16</v>
      </c>
      <c r="I198" s="133" t="str">
        <f>lirot_pensia_exposure4[[#This Row],[company_name]]</f>
        <v xml:space="preserve">הראל פנסיה וגמל </v>
      </c>
      <c r="J198" s="133" t="s">
        <v>550</v>
      </c>
      <c r="L198" t="str">
        <f>lirot_pensia_exposure4[[#This Row],[Column2]]</f>
        <v xml:space="preserve"> הראל פנסיה כללית עוקב מדדים גמיש</v>
      </c>
      <c r="M198">
        <f>lirot_pensia_exposure4[[#This Row],[fund_id]]</f>
        <v>14192</v>
      </c>
      <c r="P198">
        <f>lirot_pensia_exposure4[[#This Row],[חשיפה למטח]]</f>
        <v>20.86</v>
      </c>
      <c r="Q198">
        <f>lirot_pensia_exposure4[[#This Row],[חשיפה לחול]]</f>
        <v>38.43</v>
      </c>
      <c r="R198">
        <f>lirot_pensia_exposure4[[#This Row],[חשיפה לישראל]]</f>
        <v>61.57</v>
      </c>
      <c r="S198">
        <f>lirot_pensia_exposure4[[#This Row],[חשיפה מנייתית]]</f>
        <v>54.16</v>
      </c>
    </row>
    <row r="199" spans="2:19" x14ac:dyDescent="0.3">
      <c r="B199">
        <v>14193</v>
      </c>
      <c r="C199" s="133" t="s">
        <v>544</v>
      </c>
      <c r="D199" s="133" t="s">
        <v>455</v>
      </c>
      <c r="E199">
        <v>90.78</v>
      </c>
      <c r="F199">
        <v>109.39</v>
      </c>
      <c r="G199">
        <v>-9.39</v>
      </c>
      <c r="H199">
        <v>52.25</v>
      </c>
      <c r="I199" s="133" t="str">
        <f>lirot_pensia_exposure4[[#This Row],[company_name]]</f>
        <v xml:space="preserve">הראל פנסיה וגמל </v>
      </c>
      <c r="J199" s="133" t="s">
        <v>550</v>
      </c>
      <c r="L199" t="str">
        <f>lirot_pensia_exposure4[[#This Row],[Column2]]</f>
        <v xml:space="preserve"> הראל פנסיה כללית משולב סחיר</v>
      </c>
      <c r="M199">
        <f>lirot_pensia_exposure4[[#This Row],[fund_id]]</f>
        <v>14193</v>
      </c>
      <c r="P199">
        <f>lirot_pensia_exposure4[[#This Row],[חשיפה למטח]]</f>
        <v>90.78</v>
      </c>
      <c r="Q199">
        <f>lirot_pensia_exposure4[[#This Row],[חשיפה לחול]]</f>
        <v>109.39</v>
      </c>
      <c r="R199">
        <f>lirot_pensia_exposure4[[#This Row],[חשיפה לישראל]]</f>
        <v>-9.39</v>
      </c>
      <c r="S199">
        <f>lirot_pensia_exposure4[[#This Row],[חשיפה מנייתית]]</f>
        <v>52.25</v>
      </c>
    </row>
    <row r="200" spans="2:19" x14ac:dyDescent="0.3">
      <c r="B200">
        <v>14194</v>
      </c>
      <c r="C200" s="133" t="s">
        <v>544</v>
      </c>
      <c r="D200" s="133" t="s">
        <v>456</v>
      </c>
      <c r="E200">
        <v>27.28</v>
      </c>
      <c r="F200">
        <v>87.44</v>
      </c>
      <c r="G200">
        <v>12.560000000000002</v>
      </c>
      <c r="H200">
        <v>87.2</v>
      </c>
      <c r="I200" s="133" t="str">
        <f>lirot_pensia_exposure4[[#This Row],[company_name]]</f>
        <v xml:space="preserve">הראל פנסיה וגמל </v>
      </c>
      <c r="J200" s="133" t="s">
        <v>550</v>
      </c>
      <c r="L200" t="str">
        <f>lirot_pensia_exposure4[[#This Row],[Column2]]</f>
        <v xml:space="preserve"> הראל פנסיה כללית קיימות</v>
      </c>
      <c r="M200">
        <f>lirot_pensia_exposure4[[#This Row],[fund_id]]</f>
        <v>14194</v>
      </c>
      <c r="P200">
        <f>lirot_pensia_exposure4[[#This Row],[חשיפה למטח]]</f>
        <v>27.28</v>
      </c>
      <c r="Q200">
        <f>lirot_pensia_exposure4[[#This Row],[חשיפה לחול]]</f>
        <v>87.44</v>
      </c>
      <c r="R200">
        <f>lirot_pensia_exposure4[[#This Row],[חשיפה לישראל]]</f>
        <v>12.560000000000002</v>
      </c>
      <c r="S200">
        <f>lirot_pensia_exposure4[[#This Row],[חשיפה מנייתית]]</f>
        <v>87.2</v>
      </c>
    </row>
    <row r="201" spans="2:19" x14ac:dyDescent="0.3">
      <c r="B201">
        <v>14198</v>
      </c>
      <c r="C201" s="133" t="s">
        <v>544</v>
      </c>
      <c r="D201" s="133" t="s">
        <v>457</v>
      </c>
      <c r="E201">
        <v>18.41</v>
      </c>
      <c r="F201">
        <v>36.18</v>
      </c>
      <c r="G201">
        <v>63.82</v>
      </c>
      <c r="H201">
        <v>54.79</v>
      </c>
      <c r="I201" s="133" t="str">
        <f>lirot_pensia_exposure4[[#This Row],[company_name]]</f>
        <v xml:space="preserve">הראל פנסיה וגמל </v>
      </c>
      <c r="J201" s="133" t="s">
        <v>550</v>
      </c>
      <c r="L201" t="str">
        <f>lirot_pensia_exposure4[[#This Row],[Column2]]</f>
        <v xml:space="preserve"> הראל פנסיה- עוקב מדדים גמיש</v>
      </c>
      <c r="M201">
        <f>lirot_pensia_exposure4[[#This Row],[fund_id]]</f>
        <v>14198</v>
      </c>
      <c r="P201">
        <f>lirot_pensia_exposure4[[#This Row],[חשיפה למטח]]</f>
        <v>18.41</v>
      </c>
      <c r="Q201">
        <f>lirot_pensia_exposure4[[#This Row],[חשיפה לחול]]</f>
        <v>36.18</v>
      </c>
      <c r="R201">
        <f>lirot_pensia_exposure4[[#This Row],[חשיפה לישראל]]</f>
        <v>63.82</v>
      </c>
      <c r="S201">
        <f>lirot_pensia_exposure4[[#This Row],[חשיפה מנייתית]]</f>
        <v>54.79</v>
      </c>
    </row>
    <row r="202" spans="2:19" x14ac:dyDescent="0.3">
      <c r="B202">
        <v>14199</v>
      </c>
      <c r="C202" s="133" t="s">
        <v>544</v>
      </c>
      <c r="D202" s="133" t="s">
        <v>458</v>
      </c>
      <c r="E202">
        <v>59.72</v>
      </c>
      <c r="F202">
        <v>76.650000000000006</v>
      </c>
      <c r="G202">
        <v>23.349999999999994</v>
      </c>
      <c r="H202">
        <v>51.32</v>
      </c>
      <c r="I202" s="133" t="str">
        <f>lirot_pensia_exposure4[[#This Row],[company_name]]</f>
        <v xml:space="preserve">הראל פנסיה וגמל </v>
      </c>
      <c r="J202" s="133" t="s">
        <v>550</v>
      </c>
      <c r="L202" t="str">
        <f>lirot_pensia_exposure4[[#This Row],[Column2]]</f>
        <v xml:space="preserve"> הראל פנסיה- משולב סחיר</v>
      </c>
      <c r="M202">
        <f>lirot_pensia_exposure4[[#This Row],[fund_id]]</f>
        <v>14199</v>
      </c>
      <c r="P202">
        <f>lirot_pensia_exposure4[[#This Row],[חשיפה למטח]]</f>
        <v>59.72</v>
      </c>
      <c r="Q202">
        <f>lirot_pensia_exposure4[[#This Row],[חשיפה לחול]]</f>
        <v>76.650000000000006</v>
      </c>
      <c r="R202">
        <f>lirot_pensia_exposure4[[#This Row],[חשיפה לישראל]]</f>
        <v>23.349999999999994</v>
      </c>
      <c r="S202">
        <f>lirot_pensia_exposure4[[#This Row],[חשיפה מנייתית]]</f>
        <v>51.32</v>
      </c>
    </row>
    <row r="203" spans="2:19" x14ac:dyDescent="0.3">
      <c r="B203">
        <v>14200</v>
      </c>
      <c r="C203" s="133" t="s">
        <v>544</v>
      </c>
      <c r="D203" s="133" t="s">
        <v>459</v>
      </c>
      <c r="E203">
        <v>18.440000000000001</v>
      </c>
      <c r="F203">
        <v>62.81</v>
      </c>
      <c r="G203">
        <v>37.19</v>
      </c>
      <c r="H203">
        <v>62.63</v>
      </c>
      <c r="I203" s="133" t="str">
        <f>lirot_pensia_exposure4[[#This Row],[company_name]]</f>
        <v xml:space="preserve">הראל פנסיה וגמל </v>
      </c>
      <c r="J203" s="133" t="s">
        <v>550</v>
      </c>
      <c r="L203" t="str">
        <f>lirot_pensia_exposure4[[#This Row],[Column2]]</f>
        <v xml:space="preserve"> הראל פנסיה- קיימות</v>
      </c>
      <c r="M203">
        <f>lirot_pensia_exposure4[[#This Row],[fund_id]]</f>
        <v>14200</v>
      </c>
      <c r="P203">
        <f>lirot_pensia_exposure4[[#This Row],[חשיפה למטח]]</f>
        <v>18.440000000000001</v>
      </c>
      <c r="Q203">
        <f>lirot_pensia_exposure4[[#This Row],[חשיפה לחול]]</f>
        <v>62.81</v>
      </c>
      <c r="R203">
        <f>lirot_pensia_exposure4[[#This Row],[חשיפה לישראל]]</f>
        <v>37.19</v>
      </c>
      <c r="S203">
        <f>lirot_pensia_exposure4[[#This Row],[חשיפה מנייתית]]</f>
        <v>62.63</v>
      </c>
    </row>
    <row r="204" spans="2:19" x14ac:dyDescent="0.3">
      <c r="B204">
        <v>14231</v>
      </c>
      <c r="C204" s="133" t="s">
        <v>542</v>
      </c>
      <c r="D204" s="133" t="s">
        <v>460</v>
      </c>
      <c r="E204">
        <v>7.15</v>
      </c>
      <c r="F204">
        <v>1.89</v>
      </c>
      <c r="G204">
        <v>98.11</v>
      </c>
      <c r="H204">
        <v>53.73</v>
      </c>
      <c r="I204" s="133" t="str">
        <f>lirot_pensia_exposure4[[#This Row],[company_name]]</f>
        <v xml:space="preserve">כלל פנסיה וגמל </v>
      </c>
      <c r="J204" s="133" t="s">
        <v>550</v>
      </c>
      <c r="L204" t="str">
        <f>lirot_pensia_exposure4[[#This Row],[Column2]]</f>
        <v xml:space="preserve"> כלל פנסיה משלימה משולב סחיר</v>
      </c>
      <c r="M204">
        <f>lirot_pensia_exposure4[[#This Row],[fund_id]]</f>
        <v>14231</v>
      </c>
      <c r="P204">
        <f>lirot_pensia_exposure4[[#This Row],[חשיפה למטח]]</f>
        <v>7.15</v>
      </c>
      <c r="Q204">
        <f>lirot_pensia_exposure4[[#This Row],[חשיפה לחול]]</f>
        <v>1.89</v>
      </c>
      <c r="R204">
        <f>lirot_pensia_exposure4[[#This Row],[חשיפה לישראל]]</f>
        <v>98.11</v>
      </c>
      <c r="S204">
        <f>lirot_pensia_exposure4[[#This Row],[חשיפה מנייתית]]</f>
        <v>53.73</v>
      </c>
    </row>
    <row r="205" spans="2:19" x14ac:dyDescent="0.3">
      <c r="B205">
        <v>14232</v>
      </c>
      <c r="C205" s="133" t="s">
        <v>542</v>
      </c>
      <c r="D205" s="133" t="s">
        <v>461</v>
      </c>
      <c r="E205">
        <v>6.53</v>
      </c>
      <c r="F205">
        <v>1.27</v>
      </c>
      <c r="G205">
        <v>98.73</v>
      </c>
      <c r="H205">
        <v>54.33</v>
      </c>
      <c r="I205" s="133" t="str">
        <f>lirot_pensia_exposure4[[#This Row],[company_name]]</f>
        <v xml:space="preserve">כלל פנסיה וגמל </v>
      </c>
      <c r="J205" s="133" t="s">
        <v>550</v>
      </c>
      <c r="L205" t="str">
        <f>lirot_pensia_exposure4[[#This Row],[Column2]]</f>
        <v xml:space="preserve"> כלל פנסיה משולב סחיר</v>
      </c>
      <c r="M205">
        <f>lirot_pensia_exposure4[[#This Row],[fund_id]]</f>
        <v>14232</v>
      </c>
      <c r="P205">
        <f>lirot_pensia_exposure4[[#This Row],[חשיפה למטח]]</f>
        <v>6.53</v>
      </c>
      <c r="Q205">
        <f>lirot_pensia_exposure4[[#This Row],[חשיפה לחול]]</f>
        <v>1.27</v>
      </c>
      <c r="R205">
        <f>lirot_pensia_exposure4[[#This Row],[חשיפה לישראל]]</f>
        <v>98.73</v>
      </c>
      <c r="S205">
        <f>lirot_pensia_exposure4[[#This Row],[חשיפה מנייתית]]</f>
        <v>54.33</v>
      </c>
    </row>
    <row r="206" spans="2:19" x14ac:dyDescent="0.3">
      <c r="B206">
        <v>14233</v>
      </c>
      <c r="C206" s="133" t="s">
        <v>542</v>
      </c>
      <c r="D206" s="133" t="s">
        <v>462</v>
      </c>
      <c r="E206">
        <v>72.8</v>
      </c>
      <c r="F206">
        <v>82.73</v>
      </c>
      <c r="G206">
        <v>17.269999999999996</v>
      </c>
      <c r="H206">
        <v>49.55</v>
      </c>
      <c r="I206" s="133" t="str">
        <f>lirot_pensia_exposure4[[#This Row],[company_name]]</f>
        <v xml:space="preserve">כלל פנסיה וגמל </v>
      </c>
      <c r="J206" s="133" t="s">
        <v>550</v>
      </c>
      <c r="L206" t="str">
        <f>lirot_pensia_exposure4[[#This Row],[Column2]]</f>
        <v xml:space="preserve"> כלל פנסיה עוקב מדדים גמיש</v>
      </c>
      <c r="M206">
        <f>lirot_pensia_exposure4[[#This Row],[fund_id]]</f>
        <v>14233</v>
      </c>
      <c r="P206">
        <f>lirot_pensia_exposure4[[#This Row],[חשיפה למטח]]</f>
        <v>72.8</v>
      </c>
      <c r="Q206">
        <f>lirot_pensia_exposure4[[#This Row],[חשיפה לחול]]</f>
        <v>82.73</v>
      </c>
      <c r="R206">
        <f>lirot_pensia_exposure4[[#This Row],[חשיפה לישראל]]</f>
        <v>17.269999999999996</v>
      </c>
      <c r="S206">
        <f>lirot_pensia_exposure4[[#This Row],[חשיפה מנייתית]]</f>
        <v>49.55</v>
      </c>
    </row>
    <row r="207" spans="2:19" x14ac:dyDescent="0.3">
      <c r="B207">
        <v>14238</v>
      </c>
      <c r="C207" s="133" t="s">
        <v>542</v>
      </c>
      <c r="D207" s="133" t="s">
        <v>463</v>
      </c>
      <c r="E207">
        <v>100.75</v>
      </c>
      <c r="F207">
        <v>101.56</v>
      </c>
      <c r="G207">
        <v>-1.5600000000000023</v>
      </c>
      <c r="H207">
        <v>52.46</v>
      </c>
      <c r="I207" s="133" t="str">
        <f>lirot_pensia_exposure4[[#This Row],[company_name]]</f>
        <v xml:space="preserve">כלל פנסיה וגמל </v>
      </c>
      <c r="J207" s="133" t="s">
        <v>550</v>
      </c>
      <c r="L207" t="str">
        <f>lirot_pensia_exposure4[[#This Row],[Column2]]</f>
        <v xml:space="preserve"> כלל פנסיה משלימה עוקב מדדים גמיש</v>
      </c>
      <c r="M207">
        <f>lirot_pensia_exposure4[[#This Row],[fund_id]]</f>
        <v>14238</v>
      </c>
      <c r="P207">
        <f>lirot_pensia_exposure4[[#This Row],[חשיפה למטח]]</f>
        <v>100.75</v>
      </c>
      <c r="Q207">
        <f>lirot_pensia_exposure4[[#This Row],[חשיפה לחול]]</f>
        <v>101.56</v>
      </c>
      <c r="R207">
        <f>lirot_pensia_exposure4[[#This Row],[חשיפה לישראל]]</f>
        <v>-1.5600000000000023</v>
      </c>
      <c r="S207">
        <f>lirot_pensia_exposure4[[#This Row],[חשיפה מנייתית]]</f>
        <v>52.46</v>
      </c>
    </row>
    <row r="208" spans="2:19" x14ac:dyDescent="0.3">
      <c r="B208">
        <v>14242</v>
      </c>
      <c r="C208" s="133" t="s">
        <v>543</v>
      </c>
      <c r="D208" s="133" t="s">
        <v>464</v>
      </c>
      <c r="E208">
        <v>20.95</v>
      </c>
      <c r="F208">
        <v>44.03</v>
      </c>
      <c r="G208">
        <v>55.97</v>
      </c>
      <c r="H208">
        <v>55.75</v>
      </c>
      <c r="I208" s="133" t="str">
        <f>lirot_pensia_exposure4[[#This Row],[company_name]]</f>
        <v xml:space="preserve">מגדל מקפת קרנות פנסיה וקופות גמל </v>
      </c>
      <c r="J208" s="133" t="s">
        <v>550</v>
      </c>
      <c r="L208" t="str">
        <f>lirot_pensia_exposure4[[#This Row],[Column2]]</f>
        <v xml:space="preserve"> מגדל מקפת אישית משולב סחיר</v>
      </c>
      <c r="M208">
        <f>lirot_pensia_exposure4[[#This Row],[fund_id]]</f>
        <v>14242</v>
      </c>
      <c r="P208">
        <f>lirot_pensia_exposure4[[#This Row],[חשיפה למטח]]</f>
        <v>20.95</v>
      </c>
      <c r="Q208">
        <f>lirot_pensia_exposure4[[#This Row],[חשיפה לחול]]</f>
        <v>44.03</v>
      </c>
      <c r="R208">
        <f>lirot_pensia_exposure4[[#This Row],[חשיפה לישראל]]</f>
        <v>55.97</v>
      </c>
      <c r="S208">
        <f>lirot_pensia_exposure4[[#This Row],[חשיפה מנייתית]]</f>
        <v>55.75</v>
      </c>
    </row>
    <row r="209" spans="2:19" x14ac:dyDescent="0.3">
      <c r="B209">
        <v>14243</v>
      </c>
      <c r="C209" s="133" t="s">
        <v>543</v>
      </c>
      <c r="D209" s="133" t="s">
        <v>465</v>
      </c>
      <c r="E209">
        <v>72.86</v>
      </c>
      <c r="F209">
        <v>70.2</v>
      </c>
      <c r="G209">
        <v>29.799999999999997</v>
      </c>
      <c r="H209">
        <v>50.03</v>
      </c>
      <c r="I209" s="133" t="str">
        <f>lirot_pensia_exposure4[[#This Row],[company_name]]</f>
        <v xml:space="preserve">מגדל מקפת קרנות פנסיה וקופות גמל </v>
      </c>
      <c r="J209" s="133" t="s">
        <v>550</v>
      </c>
      <c r="L209" t="str">
        <f>lirot_pensia_exposure4[[#This Row],[Column2]]</f>
        <v xml:space="preserve"> מגדל מקפת אישית עוקב מדדים - גמיש</v>
      </c>
      <c r="M209">
        <f>lirot_pensia_exposure4[[#This Row],[fund_id]]</f>
        <v>14243</v>
      </c>
      <c r="P209">
        <f>lirot_pensia_exposure4[[#This Row],[חשיפה למטח]]</f>
        <v>72.86</v>
      </c>
      <c r="Q209">
        <f>lirot_pensia_exposure4[[#This Row],[חשיפה לחול]]</f>
        <v>70.2</v>
      </c>
      <c r="R209">
        <f>lirot_pensia_exposure4[[#This Row],[חשיפה לישראל]]</f>
        <v>29.799999999999997</v>
      </c>
      <c r="S209">
        <f>lirot_pensia_exposure4[[#This Row],[חשיפה מנייתית]]</f>
        <v>50.03</v>
      </c>
    </row>
    <row r="210" spans="2:19" x14ac:dyDescent="0.3">
      <c r="B210">
        <v>14244</v>
      </c>
      <c r="C210" s="133" t="s">
        <v>543</v>
      </c>
      <c r="D210" s="133" t="s">
        <v>466</v>
      </c>
      <c r="E210">
        <v>21.42</v>
      </c>
      <c r="F210">
        <v>45.9</v>
      </c>
      <c r="G210">
        <v>54.1</v>
      </c>
      <c r="H210">
        <v>56.08</v>
      </c>
      <c r="I210" s="133" t="str">
        <f>lirot_pensia_exposure4[[#This Row],[company_name]]</f>
        <v xml:space="preserve">מגדל מקפת קרנות פנסיה וקופות גמל </v>
      </c>
      <c r="J210" s="133" t="s">
        <v>550</v>
      </c>
      <c r="L210" t="str">
        <f>lirot_pensia_exposure4[[#This Row],[Column2]]</f>
        <v xml:space="preserve"> מגדל מקפת משלימה משולב סחיר</v>
      </c>
      <c r="M210">
        <f>lirot_pensia_exposure4[[#This Row],[fund_id]]</f>
        <v>14244</v>
      </c>
      <c r="P210">
        <f>lirot_pensia_exposure4[[#This Row],[חשיפה למטח]]</f>
        <v>21.42</v>
      </c>
      <c r="Q210">
        <f>lirot_pensia_exposure4[[#This Row],[חשיפה לחול]]</f>
        <v>45.9</v>
      </c>
      <c r="R210">
        <f>lirot_pensia_exposure4[[#This Row],[חשיפה לישראל]]</f>
        <v>54.1</v>
      </c>
      <c r="S210">
        <f>lirot_pensia_exposure4[[#This Row],[חשיפה מנייתית]]</f>
        <v>56.08</v>
      </c>
    </row>
    <row r="211" spans="2:19" x14ac:dyDescent="0.3">
      <c r="B211">
        <v>14245</v>
      </c>
      <c r="C211" s="133" t="s">
        <v>543</v>
      </c>
      <c r="D211" s="133" t="s">
        <v>467</v>
      </c>
      <c r="E211">
        <v>99.67</v>
      </c>
      <c r="F211">
        <v>95.8</v>
      </c>
      <c r="G211">
        <v>4.2000000000000028</v>
      </c>
      <c r="H211">
        <v>49.81</v>
      </c>
      <c r="I211" s="133" t="str">
        <f>lirot_pensia_exposure4[[#This Row],[company_name]]</f>
        <v xml:space="preserve">מגדל מקפת קרנות פנסיה וקופות גמל </v>
      </c>
      <c r="J211" s="133" t="s">
        <v>550</v>
      </c>
      <c r="L211" t="str">
        <f>lirot_pensia_exposure4[[#This Row],[Column2]]</f>
        <v xml:space="preserve"> מגדל מקפת משלימה עוקב מדדים - גמיש</v>
      </c>
      <c r="M211">
        <f>lirot_pensia_exposure4[[#This Row],[fund_id]]</f>
        <v>14245</v>
      </c>
      <c r="P211">
        <f>lirot_pensia_exposure4[[#This Row],[חשיפה למטח]]</f>
        <v>99.67</v>
      </c>
      <c r="Q211">
        <f>lirot_pensia_exposure4[[#This Row],[חשיפה לחול]]</f>
        <v>95.8</v>
      </c>
      <c r="R211">
        <f>lirot_pensia_exposure4[[#This Row],[חשיפה לישראל]]</f>
        <v>4.2000000000000028</v>
      </c>
      <c r="S211">
        <f>lirot_pensia_exposure4[[#This Row],[חשיפה מנייתית]]</f>
        <v>49.81</v>
      </c>
    </row>
    <row r="212" spans="2:19" x14ac:dyDescent="0.3">
      <c r="B212">
        <v>14259</v>
      </c>
      <c r="C212" s="133" t="s">
        <v>540</v>
      </c>
      <c r="D212" s="133" t="s">
        <v>468</v>
      </c>
      <c r="E212">
        <v>3.84</v>
      </c>
      <c r="F212">
        <v>7.0000000000000007E-2</v>
      </c>
      <c r="G212">
        <v>99.93</v>
      </c>
      <c r="H212">
        <v>67.599999999999994</v>
      </c>
      <c r="I212" s="133" t="str">
        <f>lirot_pensia_exposure4[[#This Row],[company_name]]</f>
        <v xml:space="preserve">מיטב גמל ופנסיה </v>
      </c>
      <c r="J212" s="133" t="s">
        <v>550</v>
      </c>
      <c r="L212" t="str">
        <f>lirot_pensia_exposure4[[#This Row],[Column2]]</f>
        <v xml:space="preserve"> מיטב פנסיה מקיפה משולב סחיר</v>
      </c>
      <c r="M212">
        <f>lirot_pensia_exposure4[[#This Row],[fund_id]]</f>
        <v>14259</v>
      </c>
      <c r="P212">
        <f>lirot_pensia_exposure4[[#This Row],[חשיפה למטח]]</f>
        <v>3.84</v>
      </c>
      <c r="Q212">
        <f>lirot_pensia_exposure4[[#This Row],[חשיפה לחול]]</f>
        <v>7.0000000000000007E-2</v>
      </c>
      <c r="R212">
        <f>lirot_pensia_exposure4[[#This Row],[חשיפה לישראל]]</f>
        <v>99.93</v>
      </c>
      <c r="S212">
        <f>lirot_pensia_exposure4[[#This Row],[חשיפה מנייתית]]</f>
        <v>67.599999999999994</v>
      </c>
    </row>
    <row r="213" spans="2:19" x14ac:dyDescent="0.3">
      <c r="B213">
        <v>14260</v>
      </c>
      <c r="C213" s="133" t="s">
        <v>540</v>
      </c>
      <c r="D213" s="133" t="s">
        <v>469</v>
      </c>
      <c r="E213">
        <v>36.200000000000003</v>
      </c>
      <c r="F213">
        <v>70.36</v>
      </c>
      <c r="G213">
        <v>29.64</v>
      </c>
      <c r="H213">
        <v>45.08</v>
      </c>
      <c r="I213" s="133" t="str">
        <f>lirot_pensia_exposure4[[#This Row],[company_name]]</f>
        <v xml:space="preserve">מיטב גמל ופנסיה </v>
      </c>
      <c r="J213" s="133" t="s">
        <v>550</v>
      </c>
      <c r="L213" t="str">
        <f>lirot_pensia_exposure4[[#This Row],[Column2]]</f>
        <v xml:space="preserve"> מיטב פנסיה מקיפה עוקב מדדים גמיש</v>
      </c>
      <c r="M213">
        <f>lirot_pensia_exposure4[[#This Row],[fund_id]]</f>
        <v>14260</v>
      </c>
      <c r="P213">
        <f>lirot_pensia_exposure4[[#This Row],[חשיפה למטח]]</f>
        <v>36.200000000000003</v>
      </c>
      <c r="Q213">
        <f>lirot_pensia_exposure4[[#This Row],[חשיפה לחול]]</f>
        <v>70.36</v>
      </c>
      <c r="R213">
        <f>lirot_pensia_exposure4[[#This Row],[חשיפה לישראל]]</f>
        <v>29.64</v>
      </c>
      <c r="S213">
        <f>lirot_pensia_exposure4[[#This Row],[חשיפה מנייתית]]</f>
        <v>45.08</v>
      </c>
    </row>
    <row r="214" spans="2:19" x14ac:dyDescent="0.3">
      <c r="B214">
        <v>14261</v>
      </c>
      <c r="C214" s="133" t="s">
        <v>540</v>
      </c>
      <c r="D214" s="133" t="s">
        <v>470</v>
      </c>
      <c r="E214">
        <v>4.33</v>
      </c>
      <c r="F214">
        <v>69.38</v>
      </c>
      <c r="G214">
        <v>30.620000000000005</v>
      </c>
      <c r="H214">
        <v>69.38</v>
      </c>
      <c r="I214" s="133" t="str">
        <f>lirot_pensia_exposure4[[#This Row],[company_name]]</f>
        <v xml:space="preserve">מיטב גמל ופנסיה </v>
      </c>
      <c r="J214" s="133" t="s">
        <v>550</v>
      </c>
      <c r="L214" t="str">
        <f>lirot_pensia_exposure4[[#This Row],[Column2]]</f>
        <v xml:space="preserve"> מיטב פנסיה מקיפה קיימות</v>
      </c>
      <c r="M214">
        <f>lirot_pensia_exposure4[[#This Row],[fund_id]]</f>
        <v>14261</v>
      </c>
      <c r="P214">
        <f>lirot_pensia_exposure4[[#This Row],[חשיפה למטח]]</f>
        <v>4.33</v>
      </c>
      <c r="Q214">
        <f>lirot_pensia_exposure4[[#This Row],[חשיפה לחול]]</f>
        <v>69.38</v>
      </c>
      <c r="R214">
        <f>lirot_pensia_exposure4[[#This Row],[חשיפה לישראל]]</f>
        <v>30.620000000000005</v>
      </c>
      <c r="S214">
        <f>lirot_pensia_exposure4[[#This Row],[חשיפה מנייתית]]</f>
        <v>69.38</v>
      </c>
    </row>
    <row r="215" spans="2:19" x14ac:dyDescent="0.3">
      <c r="B215">
        <v>14267</v>
      </c>
      <c r="C215" s="133" t="s">
        <v>540</v>
      </c>
      <c r="D215" s="133" t="s">
        <v>471</v>
      </c>
      <c r="E215">
        <v>5.42</v>
      </c>
      <c r="F215">
        <v>0.1</v>
      </c>
      <c r="G215">
        <v>99.9</v>
      </c>
      <c r="H215">
        <v>95.81</v>
      </c>
      <c r="I215" s="133" t="str">
        <f>lirot_pensia_exposure4[[#This Row],[company_name]]</f>
        <v xml:space="preserve">מיטב גמל ופנסיה </v>
      </c>
      <c r="J215" s="133" t="s">
        <v>550</v>
      </c>
      <c r="L215" t="str">
        <f>lirot_pensia_exposure4[[#This Row],[Column2]]</f>
        <v xml:space="preserve"> מיטב פנסיה כללית משולב סחיר</v>
      </c>
      <c r="M215">
        <f>lirot_pensia_exposure4[[#This Row],[fund_id]]</f>
        <v>14267</v>
      </c>
      <c r="P215">
        <f>lirot_pensia_exposure4[[#This Row],[חשיפה למטח]]</f>
        <v>5.42</v>
      </c>
      <c r="Q215">
        <f>lirot_pensia_exposure4[[#This Row],[חשיפה לחול]]</f>
        <v>0.1</v>
      </c>
      <c r="R215">
        <f>lirot_pensia_exposure4[[#This Row],[חשיפה לישראל]]</f>
        <v>99.9</v>
      </c>
      <c r="S215">
        <f>lirot_pensia_exposure4[[#This Row],[חשיפה מנייתית]]</f>
        <v>95.81</v>
      </c>
    </row>
    <row r="216" spans="2:19" x14ac:dyDescent="0.3">
      <c r="B216">
        <v>14268</v>
      </c>
      <c r="C216" s="133" t="s">
        <v>540</v>
      </c>
      <c r="D216" s="133" t="s">
        <v>472</v>
      </c>
      <c r="E216">
        <v>48.9</v>
      </c>
      <c r="F216">
        <v>96.46</v>
      </c>
      <c r="G216">
        <v>3.5400000000000063</v>
      </c>
      <c r="H216">
        <v>43.46</v>
      </c>
      <c r="I216" s="133" t="str">
        <f>lirot_pensia_exposure4[[#This Row],[company_name]]</f>
        <v xml:space="preserve">מיטב גמל ופנסיה </v>
      </c>
      <c r="J216" s="133" t="s">
        <v>550</v>
      </c>
      <c r="L216" t="str">
        <f>lirot_pensia_exposure4[[#This Row],[Column2]]</f>
        <v xml:space="preserve"> מיטב פנסיה כללית עוקב מדדים גמיש</v>
      </c>
      <c r="M216">
        <f>lirot_pensia_exposure4[[#This Row],[fund_id]]</f>
        <v>14268</v>
      </c>
      <c r="P216">
        <f>lirot_pensia_exposure4[[#This Row],[חשיפה למטח]]</f>
        <v>48.9</v>
      </c>
      <c r="Q216">
        <f>lirot_pensia_exposure4[[#This Row],[חשיפה לחול]]</f>
        <v>96.46</v>
      </c>
      <c r="R216">
        <f>lirot_pensia_exposure4[[#This Row],[חשיפה לישראל]]</f>
        <v>3.5400000000000063</v>
      </c>
      <c r="S216">
        <f>lirot_pensia_exposure4[[#This Row],[חשיפה מנייתית]]</f>
        <v>43.46</v>
      </c>
    </row>
    <row r="217" spans="2:19" x14ac:dyDescent="0.3">
      <c r="B217">
        <v>14269</v>
      </c>
      <c r="C217" s="133" t="s">
        <v>540</v>
      </c>
      <c r="D217" s="133" t="s">
        <v>473</v>
      </c>
      <c r="E217">
        <v>6.06</v>
      </c>
      <c r="F217">
        <v>97.08</v>
      </c>
      <c r="G217">
        <v>2.9200000000000017</v>
      </c>
      <c r="H217">
        <v>97.08</v>
      </c>
      <c r="I217" s="133" t="str">
        <f>lirot_pensia_exposure4[[#This Row],[company_name]]</f>
        <v xml:space="preserve">מיטב גמל ופנסיה </v>
      </c>
      <c r="J217" s="133" t="s">
        <v>550</v>
      </c>
      <c r="L217" t="str">
        <f>lirot_pensia_exposure4[[#This Row],[Column2]]</f>
        <v xml:space="preserve"> מיטב פנסיה כללית קיימות</v>
      </c>
      <c r="M217">
        <f>lirot_pensia_exposure4[[#This Row],[fund_id]]</f>
        <v>14269</v>
      </c>
      <c r="P217">
        <f>lirot_pensia_exposure4[[#This Row],[חשיפה למטח]]</f>
        <v>6.06</v>
      </c>
      <c r="Q217">
        <f>lirot_pensia_exposure4[[#This Row],[חשיפה לחול]]</f>
        <v>97.08</v>
      </c>
      <c r="R217">
        <f>lirot_pensia_exposure4[[#This Row],[חשיפה לישראל]]</f>
        <v>2.9200000000000017</v>
      </c>
      <c r="S217">
        <f>lirot_pensia_exposure4[[#This Row],[חשיפה מנייתית]]</f>
        <v>97.08</v>
      </c>
    </row>
    <row r="218" spans="2:19" x14ac:dyDescent="0.3">
      <c r="B218">
        <v>14277</v>
      </c>
      <c r="C218" s="133" t="s">
        <v>541</v>
      </c>
      <c r="D218" s="133" t="s">
        <v>474</v>
      </c>
      <c r="E218">
        <v>57.51</v>
      </c>
      <c r="F218">
        <v>57.51</v>
      </c>
      <c r="G218">
        <v>42.49</v>
      </c>
      <c r="H218">
        <v>55.95</v>
      </c>
      <c r="I218" s="133" t="str">
        <f>lirot_pensia_exposure4[[#This Row],[company_name]]</f>
        <v xml:space="preserve">מנורה מבטחים פנסיה וגמל </v>
      </c>
      <c r="J218" s="133" t="s">
        <v>550</v>
      </c>
      <c r="L218" t="str">
        <f>lirot_pensia_exposure4[[#This Row],[Column2]]</f>
        <v xml:space="preserve"> מנורה מבטחים פנסיה משולב סחיר</v>
      </c>
      <c r="M218">
        <f>lirot_pensia_exposure4[[#This Row],[fund_id]]</f>
        <v>14277</v>
      </c>
      <c r="P218">
        <f>lirot_pensia_exposure4[[#This Row],[חשיפה למטח]]</f>
        <v>57.51</v>
      </c>
      <c r="Q218">
        <f>lirot_pensia_exposure4[[#This Row],[חשיפה לחול]]</f>
        <v>57.51</v>
      </c>
      <c r="R218">
        <f>lirot_pensia_exposure4[[#This Row],[חשיפה לישראל]]</f>
        <v>42.49</v>
      </c>
      <c r="S218">
        <f>lirot_pensia_exposure4[[#This Row],[חשיפה מנייתית]]</f>
        <v>55.95</v>
      </c>
    </row>
    <row r="219" spans="2:19" x14ac:dyDescent="0.3">
      <c r="B219">
        <v>14278</v>
      </c>
      <c r="C219" s="133" t="s">
        <v>541</v>
      </c>
      <c r="D219" s="133" t="s">
        <v>475</v>
      </c>
      <c r="E219">
        <v>24.57</v>
      </c>
      <c r="F219">
        <v>34.520000000000003</v>
      </c>
      <c r="G219">
        <v>65.47999999999999</v>
      </c>
      <c r="H219">
        <v>48.09</v>
      </c>
      <c r="I219" s="133" t="str">
        <f>lirot_pensia_exposure4[[#This Row],[company_name]]</f>
        <v xml:space="preserve">מנורה מבטחים פנסיה וגמל </v>
      </c>
      <c r="J219" s="133" t="s">
        <v>550</v>
      </c>
      <c r="L219" t="str">
        <f>lirot_pensia_exposure4[[#This Row],[Column2]]</f>
        <v xml:space="preserve"> מנורה מבטחים פנסיה עוקב מדדים גמיש</v>
      </c>
      <c r="M219">
        <f>lirot_pensia_exposure4[[#This Row],[fund_id]]</f>
        <v>14278</v>
      </c>
      <c r="P219">
        <f>lirot_pensia_exposure4[[#This Row],[חשיפה למטח]]</f>
        <v>24.57</v>
      </c>
      <c r="Q219">
        <f>lirot_pensia_exposure4[[#This Row],[חשיפה לחול]]</f>
        <v>34.520000000000003</v>
      </c>
      <c r="R219">
        <f>lirot_pensia_exposure4[[#This Row],[חשיפה לישראל]]</f>
        <v>65.47999999999999</v>
      </c>
      <c r="S219">
        <f>lirot_pensia_exposure4[[#This Row],[חשיפה מנייתית]]</f>
        <v>48.09</v>
      </c>
    </row>
    <row r="220" spans="2:19" x14ac:dyDescent="0.3">
      <c r="B220">
        <v>14285</v>
      </c>
      <c r="C220" s="133" t="s">
        <v>545</v>
      </c>
      <c r="D220" s="133" t="s">
        <v>476</v>
      </c>
      <c r="E220">
        <v>18.010000000000002</v>
      </c>
      <c r="F220">
        <v>42.9</v>
      </c>
      <c r="G220">
        <v>57.1</v>
      </c>
      <c r="H220">
        <v>48.57</v>
      </c>
      <c r="I220" s="133" t="str">
        <f>lirot_pensia_exposure4[[#This Row],[company_name]]</f>
        <v xml:space="preserve">הפניקס פנסיה וגמל </v>
      </c>
      <c r="J220" s="133" t="s">
        <v>550</v>
      </c>
      <c r="L220" t="str">
        <f>lirot_pensia_exposure4[[#This Row],[Column2]]</f>
        <v xml:space="preserve"> הפניקס פנסיה מקיפה משולב סחיר</v>
      </c>
      <c r="M220">
        <f>lirot_pensia_exposure4[[#This Row],[fund_id]]</f>
        <v>14285</v>
      </c>
      <c r="P220">
        <f>lirot_pensia_exposure4[[#This Row],[חשיפה למטח]]</f>
        <v>18.010000000000002</v>
      </c>
      <c r="Q220">
        <f>lirot_pensia_exposure4[[#This Row],[חשיפה לחול]]</f>
        <v>42.9</v>
      </c>
      <c r="R220">
        <f>lirot_pensia_exposure4[[#This Row],[חשיפה לישראל]]</f>
        <v>57.1</v>
      </c>
      <c r="S220">
        <f>lirot_pensia_exposure4[[#This Row],[חשיפה מנייתית]]</f>
        <v>48.57</v>
      </c>
    </row>
    <row r="221" spans="2:19" x14ac:dyDescent="0.3">
      <c r="B221">
        <v>14286</v>
      </c>
      <c r="C221" s="133" t="s">
        <v>545</v>
      </c>
      <c r="D221" s="133" t="s">
        <v>477</v>
      </c>
      <c r="E221">
        <v>62.15</v>
      </c>
      <c r="F221">
        <v>69.58</v>
      </c>
      <c r="G221">
        <v>30.42</v>
      </c>
      <c r="H221">
        <v>45.9</v>
      </c>
      <c r="I221" s="133" t="str">
        <f>lirot_pensia_exposure4[[#This Row],[company_name]]</f>
        <v xml:space="preserve">הפניקס פנסיה וגמל </v>
      </c>
      <c r="J221" s="133" t="s">
        <v>550</v>
      </c>
      <c r="L221" t="str">
        <f>lirot_pensia_exposure4[[#This Row],[Column2]]</f>
        <v xml:space="preserve"> הפניקס פנסיה מקיפה עוקב מדדים גמיש</v>
      </c>
      <c r="M221">
        <f>lirot_pensia_exposure4[[#This Row],[fund_id]]</f>
        <v>14286</v>
      </c>
      <c r="P221">
        <f>lirot_pensia_exposure4[[#This Row],[חשיפה למטח]]</f>
        <v>62.15</v>
      </c>
      <c r="Q221">
        <f>lirot_pensia_exposure4[[#This Row],[חשיפה לחול]]</f>
        <v>69.58</v>
      </c>
      <c r="R221">
        <f>lirot_pensia_exposure4[[#This Row],[חשיפה לישראל]]</f>
        <v>30.42</v>
      </c>
      <c r="S221">
        <f>lirot_pensia_exposure4[[#This Row],[חשיפה מנייתית]]</f>
        <v>45.9</v>
      </c>
    </row>
    <row r="222" spans="2:19" x14ac:dyDescent="0.3">
      <c r="B222">
        <v>14287</v>
      </c>
      <c r="C222" s="133" t="s">
        <v>545</v>
      </c>
      <c r="D222" s="133" t="s">
        <v>478</v>
      </c>
      <c r="E222">
        <v>89.77</v>
      </c>
      <c r="F222">
        <v>96.9</v>
      </c>
      <c r="G222">
        <v>3.0999999999999943</v>
      </c>
      <c r="H222">
        <v>38.450000000000003</v>
      </c>
      <c r="I222" s="133" t="str">
        <f>lirot_pensia_exposure4[[#This Row],[company_name]]</f>
        <v xml:space="preserve">הפניקס פנסיה וגמל </v>
      </c>
      <c r="J222" s="133" t="s">
        <v>550</v>
      </c>
      <c r="L222" t="str">
        <f>lirot_pensia_exposure4[[#This Row],[Column2]]</f>
        <v xml:space="preserve"> הפניקס פנסיה משלימה עוקב מדדים גמיש</v>
      </c>
      <c r="M222">
        <f>lirot_pensia_exposure4[[#This Row],[fund_id]]</f>
        <v>14287</v>
      </c>
      <c r="P222">
        <f>lirot_pensia_exposure4[[#This Row],[חשיפה למטח]]</f>
        <v>89.77</v>
      </c>
      <c r="Q222">
        <f>lirot_pensia_exposure4[[#This Row],[חשיפה לחול]]</f>
        <v>96.9</v>
      </c>
      <c r="R222">
        <f>lirot_pensia_exposure4[[#This Row],[חשיפה לישראל]]</f>
        <v>3.0999999999999943</v>
      </c>
      <c r="S222">
        <f>lirot_pensia_exposure4[[#This Row],[חשיפה מנייתית]]</f>
        <v>38.450000000000003</v>
      </c>
    </row>
    <row r="223" spans="2:19" x14ac:dyDescent="0.3">
      <c r="B223">
        <v>14288</v>
      </c>
      <c r="C223" s="133" t="s">
        <v>545</v>
      </c>
      <c r="D223" s="133" t="s">
        <v>479</v>
      </c>
      <c r="E223">
        <v>18.07</v>
      </c>
      <c r="F223">
        <v>39.71</v>
      </c>
      <c r="G223">
        <v>60.29</v>
      </c>
      <c r="H223">
        <v>42.22</v>
      </c>
      <c r="I223" s="133" t="str">
        <f>lirot_pensia_exposure4[[#This Row],[company_name]]</f>
        <v xml:space="preserve">הפניקס פנסיה וגמל </v>
      </c>
      <c r="J223" s="133" t="s">
        <v>550</v>
      </c>
      <c r="L223" t="str">
        <f>lirot_pensia_exposure4[[#This Row],[Column2]]</f>
        <v xml:space="preserve"> הפניקס פנסיה משלימה משולב סחיר</v>
      </c>
      <c r="M223">
        <f>lirot_pensia_exposure4[[#This Row],[fund_id]]</f>
        <v>14288</v>
      </c>
      <c r="P223">
        <f>lirot_pensia_exposure4[[#This Row],[חשיפה למטח]]</f>
        <v>18.07</v>
      </c>
      <c r="Q223">
        <f>lirot_pensia_exposure4[[#This Row],[חשיפה לחול]]</f>
        <v>39.71</v>
      </c>
      <c r="R223">
        <f>lirot_pensia_exposure4[[#This Row],[חשיפה לישראל]]</f>
        <v>60.29</v>
      </c>
      <c r="S223">
        <f>lirot_pensia_exposure4[[#This Row],[חשיפה מנייתית]]</f>
        <v>42.22</v>
      </c>
    </row>
    <row r="224" spans="2:19" x14ac:dyDescent="0.3">
      <c r="B224">
        <v>14302</v>
      </c>
      <c r="C224" s="133" t="s">
        <v>546</v>
      </c>
      <c r="D224" s="133" t="s">
        <v>480</v>
      </c>
      <c r="E224">
        <v>16.579999999999998</v>
      </c>
      <c r="F224">
        <v>43.7</v>
      </c>
      <c r="G224">
        <v>56.3</v>
      </c>
      <c r="H224">
        <v>46.24</v>
      </c>
      <c r="I224" s="133" t="str">
        <f>lirot_pensia_exposure4[[#This Row],[company_name]]</f>
        <v xml:space="preserve">אלטשולר שחם גמל ופנסיה </v>
      </c>
      <c r="J224" s="133" t="s">
        <v>550</v>
      </c>
      <c r="L224" t="str">
        <f>lirot_pensia_exposure4[[#This Row],[Column2]]</f>
        <v xml:space="preserve"> אלטשולר שחם פנסיה מקיפה משולב סחיר</v>
      </c>
      <c r="M224">
        <f>lirot_pensia_exposure4[[#This Row],[fund_id]]</f>
        <v>14302</v>
      </c>
      <c r="P224">
        <f>lirot_pensia_exposure4[[#This Row],[חשיפה למטח]]</f>
        <v>16.579999999999998</v>
      </c>
      <c r="Q224">
        <f>lirot_pensia_exposure4[[#This Row],[חשיפה לחול]]</f>
        <v>43.7</v>
      </c>
      <c r="R224">
        <f>lirot_pensia_exposure4[[#This Row],[חשיפה לישראל]]</f>
        <v>56.3</v>
      </c>
      <c r="S224">
        <f>lirot_pensia_exposure4[[#This Row],[חשיפה מנייתית]]</f>
        <v>46.24</v>
      </c>
    </row>
    <row r="225" spans="2:19" x14ac:dyDescent="0.3">
      <c r="B225">
        <v>14303</v>
      </c>
      <c r="C225" s="133" t="s">
        <v>546</v>
      </c>
      <c r="D225" s="133" t="s">
        <v>481</v>
      </c>
      <c r="E225">
        <v>66.3</v>
      </c>
      <c r="F225">
        <v>64.31</v>
      </c>
      <c r="G225">
        <v>35.69</v>
      </c>
      <c r="H225">
        <v>50.35</v>
      </c>
      <c r="I225" s="133" t="str">
        <f>lirot_pensia_exposure4[[#This Row],[company_name]]</f>
        <v xml:space="preserve">אלטשולר שחם גמל ופנסיה </v>
      </c>
      <c r="J225" s="133" t="s">
        <v>550</v>
      </c>
      <c r="L225" t="str">
        <f>lirot_pensia_exposure4[[#This Row],[Column2]]</f>
        <v xml:space="preserve"> אלטשולר שחם פנסיה מקיפה עוקב מדדים גמיש</v>
      </c>
      <c r="M225">
        <f>lirot_pensia_exposure4[[#This Row],[fund_id]]</f>
        <v>14303</v>
      </c>
      <c r="P225">
        <f>lirot_pensia_exposure4[[#This Row],[חשיפה למטח]]</f>
        <v>66.3</v>
      </c>
      <c r="Q225">
        <f>lirot_pensia_exposure4[[#This Row],[חשיפה לחול]]</f>
        <v>64.31</v>
      </c>
      <c r="R225">
        <f>lirot_pensia_exposure4[[#This Row],[חשיפה לישראל]]</f>
        <v>35.69</v>
      </c>
      <c r="S225">
        <f>lirot_pensia_exposure4[[#This Row],[חשיפה מנייתית]]</f>
        <v>50.35</v>
      </c>
    </row>
    <row r="226" spans="2:19" x14ac:dyDescent="0.3">
      <c r="B226">
        <v>14304</v>
      </c>
      <c r="C226" s="133" t="s">
        <v>546</v>
      </c>
      <c r="D226" s="133" t="s">
        <v>482</v>
      </c>
      <c r="E226">
        <v>21.04</v>
      </c>
      <c r="F226">
        <v>54.21</v>
      </c>
      <c r="G226">
        <v>45.79</v>
      </c>
      <c r="H226">
        <v>48.39</v>
      </c>
      <c r="I226" s="133" t="str">
        <f>lirot_pensia_exposure4[[#This Row],[company_name]]</f>
        <v xml:space="preserve">אלטשולר שחם גמל ופנסיה </v>
      </c>
      <c r="J226" s="133" t="s">
        <v>550</v>
      </c>
      <c r="L226" t="str">
        <f>lirot_pensia_exposure4[[#This Row],[Column2]]</f>
        <v xml:space="preserve"> אלטשולר שחם פנסיה כללית משולב סחיר</v>
      </c>
      <c r="M226">
        <f>lirot_pensia_exposure4[[#This Row],[fund_id]]</f>
        <v>14304</v>
      </c>
      <c r="P226">
        <f>lirot_pensia_exposure4[[#This Row],[חשיפה למטח]]</f>
        <v>21.04</v>
      </c>
      <c r="Q226">
        <f>lirot_pensia_exposure4[[#This Row],[חשיפה לחול]]</f>
        <v>54.21</v>
      </c>
      <c r="R226">
        <f>lirot_pensia_exposure4[[#This Row],[חשיפה לישראל]]</f>
        <v>45.79</v>
      </c>
      <c r="S226">
        <f>lirot_pensia_exposure4[[#This Row],[חשיפה מנייתית]]</f>
        <v>48.39</v>
      </c>
    </row>
    <row r="227" spans="2:19" x14ac:dyDescent="0.3">
      <c r="B227">
        <v>14305</v>
      </c>
      <c r="C227" s="133" t="s">
        <v>546</v>
      </c>
      <c r="D227" s="133" t="s">
        <v>483</v>
      </c>
      <c r="E227">
        <v>93.42</v>
      </c>
      <c r="F227">
        <v>93.27</v>
      </c>
      <c r="G227">
        <v>6.730000000000004</v>
      </c>
      <c r="H227">
        <v>49.29</v>
      </c>
      <c r="I227" s="133" t="str">
        <f>lirot_pensia_exposure4[[#This Row],[company_name]]</f>
        <v xml:space="preserve">אלטשולר שחם גמל ופנסיה </v>
      </c>
      <c r="J227" s="133" t="s">
        <v>550</v>
      </c>
      <c r="L227" t="str">
        <f>lirot_pensia_exposure4[[#This Row],[Column2]]</f>
        <v xml:space="preserve"> אלטשולר שחם פנסיה כללית עוקב מדדים גמיש</v>
      </c>
      <c r="M227">
        <f>lirot_pensia_exposure4[[#This Row],[fund_id]]</f>
        <v>14305</v>
      </c>
      <c r="P227">
        <f>lirot_pensia_exposure4[[#This Row],[חשיפה למטח]]</f>
        <v>93.42</v>
      </c>
      <c r="Q227">
        <f>lirot_pensia_exposure4[[#This Row],[חשיפה לחול]]</f>
        <v>93.27</v>
      </c>
      <c r="R227">
        <f>lirot_pensia_exposure4[[#This Row],[חשיפה לישראל]]</f>
        <v>6.730000000000004</v>
      </c>
      <c r="S227">
        <f>lirot_pensia_exposure4[[#This Row],[חשיפה מנייתית]]</f>
        <v>49.29</v>
      </c>
    </row>
    <row r="228" spans="2:19" x14ac:dyDescent="0.3">
      <c r="B228">
        <v>14308</v>
      </c>
      <c r="C228" s="133" t="s">
        <v>541</v>
      </c>
      <c r="D228" s="133" t="s">
        <v>484</v>
      </c>
      <c r="E228">
        <v>67.91</v>
      </c>
      <c r="F228">
        <v>67.91</v>
      </c>
      <c r="G228">
        <v>32.090000000000003</v>
      </c>
      <c r="H228">
        <v>64.34</v>
      </c>
      <c r="I228" s="133" t="str">
        <f>lirot_pensia_exposure4[[#This Row],[company_name]]</f>
        <v xml:space="preserve">מנורה מבטחים פנסיה וגמל </v>
      </c>
      <c r="J228" s="133" t="s">
        <v>550</v>
      </c>
      <c r="L228" t="str">
        <f>lirot_pensia_exposure4[[#This Row],[Column2]]</f>
        <v xml:space="preserve"> מנורה מבטחים משלימה משולב סחיר</v>
      </c>
      <c r="M228">
        <f>lirot_pensia_exposure4[[#This Row],[fund_id]]</f>
        <v>14308</v>
      </c>
      <c r="P228">
        <f>lirot_pensia_exposure4[[#This Row],[חשיפה למטח]]</f>
        <v>67.91</v>
      </c>
      <c r="Q228">
        <f>lirot_pensia_exposure4[[#This Row],[חשיפה לחול]]</f>
        <v>67.91</v>
      </c>
      <c r="R228">
        <f>lirot_pensia_exposure4[[#This Row],[חשיפה לישראל]]</f>
        <v>32.090000000000003</v>
      </c>
      <c r="S228">
        <f>lirot_pensia_exposure4[[#This Row],[חשיפה מנייתית]]</f>
        <v>64.34</v>
      </c>
    </row>
    <row r="229" spans="2:19" x14ac:dyDescent="0.3">
      <c r="B229">
        <v>14309</v>
      </c>
      <c r="C229" s="133" t="s">
        <v>541</v>
      </c>
      <c r="D229" s="133" t="s">
        <v>485</v>
      </c>
      <c r="E229">
        <v>27.11</v>
      </c>
      <c r="F229">
        <v>36.22</v>
      </c>
      <c r="G229">
        <v>63.78</v>
      </c>
      <c r="H229">
        <v>48.23</v>
      </c>
      <c r="I229" s="133" t="str">
        <f>lirot_pensia_exposure4[[#This Row],[company_name]]</f>
        <v xml:space="preserve">מנורה מבטחים פנסיה וגמל </v>
      </c>
      <c r="J229" s="133" t="s">
        <v>550</v>
      </c>
      <c r="L229" t="str">
        <f>lirot_pensia_exposure4[[#This Row],[Column2]]</f>
        <v xml:space="preserve"> מנורה מבטחים משלימה עוקב מדדים גמיש</v>
      </c>
      <c r="M229">
        <f>lirot_pensia_exposure4[[#This Row],[fund_id]]</f>
        <v>14309</v>
      </c>
      <c r="P229">
        <f>lirot_pensia_exposure4[[#This Row],[חשיפה למטח]]</f>
        <v>27.11</v>
      </c>
      <c r="Q229">
        <f>lirot_pensia_exposure4[[#This Row],[חשיפה לחול]]</f>
        <v>36.22</v>
      </c>
      <c r="R229">
        <f>lirot_pensia_exposure4[[#This Row],[חשיפה לישראל]]</f>
        <v>63.78</v>
      </c>
      <c r="S229">
        <f>lirot_pensia_exposure4[[#This Row],[חשיפה מנייתית]]</f>
        <v>48.23</v>
      </c>
    </row>
    <row r="230" spans="2:19" x14ac:dyDescent="0.3">
      <c r="B230">
        <v>14333</v>
      </c>
      <c r="C230" s="133" t="s">
        <v>548</v>
      </c>
      <c r="D230" s="133" t="s">
        <v>486</v>
      </c>
      <c r="E230">
        <v>0.02</v>
      </c>
      <c r="F230">
        <v>0.13</v>
      </c>
      <c r="G230">
        <v>99.87</v>
      </c>
      <c r="H230">
        <v>61.57</v>
      </c>
      <c r="I230" s="133" t="str">
        <f>lirot_pensia_exposure4[[#This Row],[company_name]]</f>
        <v xml:space="preserve">אינפיניטי השתלמות, גמל ופנסיה </v>
      </c>
      <c r="J230" s="133" t="s">
        <v>550</v>
      </c>
      <c r="L230" t="str">
        <f>lirot_pensia_exposure4[[#This Row],[Column2]]</f>
        <v xml:space="preserve"> אינפיניטי פנסיה מקיפה משולב סחיר</v>
      </c>
      <c r="M230">
        <f>lirot_pensia_exposure4[[#This Row],[fund_id]]</f>
        <v>14333</v>
      </c>
      <c r="P230">
        <f>lirot_pensia_exposure4[[#This Row],[חשיפה למטח]]</f>
        <v>0.02</v>
      </c>
      <c r="Q230">
        <f>lirot_pensia_exposure4[[#This Row],[חשיפה לחול]]</f>
        <v>0.13</v>
      </c>
      <c r="R230">
        <f>lirot_pensia_exposure4[[#This Row],[חשיפה לישראל]]</f>
        <v>99.87</v>
      </c>
      <c r="S230">
        <f>lirot_pensia_exposure4[[#This Row],[חשיפה מנייתית]]</f>
        <v>61.57</v>
      </c>
    </row>
    <row r="231" spans="2:19" x14ac:dyDescent="0.3">
      <c r="B231">
        <v>14334</v>
      </c>
      <c r="C231" s="133" t="s">
        <v>548</v>
      </c>
      <c r="D231" s="133" t="s">
        <v>487</v>
      </c>
      <c r="E231">
        <v>17.52</v>
      </c>
      <c r="F231">
        <v>23.21</v>
      </c>
      <c r="G231">
        <v>76.789999999999992</v>
      </c>
      <c r="H231">
        <v>44.82</v>
      </c>
      <c r="I231" s="133" t="str">
        <f>lirot_pensia_exposure4[[#This Row],[company_name]]</f>
        <v xml:space="preserve">אינפיניטי השתלמות, גמל ופנסיה </v>
      </c>
      <c r="J231" s="133" t="s">
        <v>550</v>
      </c>
      <c r="L231" t="str">
        <f>lirot_pensia_exposure4[[#This Row],[Column2]]</f>
        <v xml:space="preserve"> אינפיניטי פנסיה מקיפה עוקב מדדים גמיש</v>
      </c>
      <c r="M231">
        <f>lirot_pensia_exposure4[[#This Row],[fund_id]]</f>
        <v>14334</v>
      </c>
      <c r="P231">
        <f>lirot_pensia_exposure4[[#This Row],[חשיפה למטח]]</f>
        <v>17.52</v>
      </c>
      <c r="Q231">
        <f>lirot_pensia_exposure4[[#This Row],[חשיפה לחול]]</f>
        <v>23.21</v>
      </c>
      <c r="R231">
        <f>lirot_pensia_exposure4[[#This Row],[חשיפה לישראל]]</f>
        <v>76.789999999999992</v>
      </c>
      <c r="S231">
        <f>lirot_pensia_exposure4[[#This Row],[חשיפה מנייתית]]</f>
        <v>44.82</v>
      </c>
    </row>
    <row r="232" spans="2:19" x14ac:dyDescent="0.3">
      <c r="B232">
        <v>14335</v>
      </c>
      <c r="C232" s="133" t="s">
        <v>548</v>
      </c>
      <c r="D232" s="133" t="s">
        <v>488</v>
      </c>
      <c r="E232">
        <v>0.04</v>
      </c>
      <c r="F232">
        <v>0</v>
      </c>
      <c r="G232">
        <v>100</v>
      </c>
      <c r="H232">
        <v>97.21</v>
      </c>
      <c r="I232" s="133" t="str">
        <f>lirot_pensia_exposure4[[#This Row],[company_name]]</f>
        <v xml:space="preserve">אינפיניטי השתלמות, גמל ופנסיה </v>
      </c>
      <c r="J232" s="133" t="s">
        <v>550</v>
      </c>
      <c r="L232" t="str">
        <f>lirot_pensia_exposure4[[#This Row],[Column2]]</f>
        <v xml:space="preserve"> אינפיניטי פנסיה כללית משולב סחיר</v>
      </c>
      <c r="M232">
        <f>lirot_pensia_exposure4[[#This Row],[fund_id]]</f>
        <v>14335</v>
      </c>
      <c r="P232">
        <f>lirot_pensia_exposure4[[#This Row],[חשיפה למטח]]</f>
        <v>0.04</v>
      </c>
      <c r="Q232">
        <f>lirot_pensia_exposure4[[#This Row],[חשיפה לחול]]</f>
        <v>0</v>
      </c>
      <c r="R232">
        <f>lirot_pensia_exposure4[[#This Row],[חשיפה לישראל]]</f>
        <v>100</v>
      </c>
      <c r="S232">
        <f>lirot_pensia_exposure4[[#This Row],[חשיפה מנייתית]]</f>
        <v>97.21</v>
      </c>
    </row>
    <row r="233" spans="2:19" x14ac:dyDescent="0.3">
      <c r="B233">
        <v>14336</v>
      </c>
      <c r="C233" s="133" t="s">
        <v>548</v>
      </c>
      <c r="D233" s="133" t="s">
        <v>489</v>
      </c>
      <c r="E233">
        <v>19.16</v>
      </c>
      <c r="F233">
        <v>26.18</v>
      </c>
      <c r="G233">
        <v>73.819999999999993</v>
      </c>
      <c r="H233">
        <v>51.68</v>
      </c>
      <c r="I233" s="133" t="str">
        <f>lirot_pensia_exposure4[[#This Row],[company_name]]</f>
        <v xml:space="preserve">אינפיניטי השתלמות, גמל ופנסיה </v>
      </c>
      <c r="J233" s="133" t="s">
        <v>550</v>
      </c>
      <c r="L233" t="str">
        <f>lirot_pensia_exposure4[[#This Row],[Column2]]</f>
        <v xml:space="preserve"> אינפיניטי פנסיה כללית עוקב מדדים גמיש</v>
      </c>
      <c r="M233">
        <f>lirot_pensia_exposure4[[#This Row],[fund_id]]</f>
        <v>14336</v>
      </c>
      <c r="P233">
        <f>lirot_pensia_exposure4[[#This Row],[חשיפה למטח]]</f>
        <v>19.16</v>
      </c>
      <c r="Q233">
        <f>lirot_pensia_exposure4[[#This Row],[חשיפה לחול]]</f>
        <v>26.18</v>
      </c>
      <c r="R233">
        <f>lirot_pensia_exposure4[[#This Row],[חשיפה לישראל]]</f>
        <v>73.819999999999993</v>
      </c>
      <c r="S233">
        <f>lirot_pensia_exposure4[[#This Row],[חשיפה מנייתית]]</f>
        <v>51.68</v>
      </c>
    </row>
    <row r="234" spans="2:19" x14ac:dyDescent="0.3">
      <c r="B234">
        <v>14337</v>
      </c>
      <c r="C234" s="133" t="s">
        <v>547</v>
      </c>
      <c r="D234" s="133" t="s">
        <v>490</v>
      </c>
      <c r="E234">
        <v>18.82</v>
      </c>
      <c r="F234">
        <v>30.3</v>
      </c>
      <c r="G234">
        <v>69.7</v>
      </c>
      <c r="H234">
        <v>43.84</v>
      </c>
      <c r="I234" s="133" t="str">
        <f>lirot_pensia_exposure4[[#This Row],[company_name]]</f>
        <v xml:space="preserve">מור גמל ופנסיה </v>
      </c>
      <c r="J234" s="133" t="s">
        <v>550</v>
      </c>
      <c r="L234" t="str">
        <f>lirot_pensia_exposure4[[#This Row],[Column2]]</f>
        <v xml:space="preserve"> מור פנסיה כללית - משולב סחיר</v>
      </c>
      <c r="M234">
        <f>lirot_pensia_exposure4[[#This Row],[fund_id]]</f>
        <v>14337</v>
      </c>
      <c r="P234">
        <f>lirot_pensia_exposure4[[#This Row],[חשיפה למטח]]</f>
        <v>18.82</v>
      </c>
      <c r="Q234">
        <f>lirot_pensia_exposure4[[#This Row],[חשיפה לחול]]</f>
        <v>30.3</v>
      </c>
      <c r="R234">
        <f>lirot_pensia_exposure4[[#This Row],[חשיפה לישראל]]</f>
        <v>69.7</v>
      </c>
      <c r="S234">
        <f>lirot_pensia_exposure4[[#This Row],[חשיפה מנייתית]]</f>
        <v>43.84</v>
      </c>
    </row>
    <row r="235" spans="2:19" x14ac:dyDescent="0.3">
      <c r="B235">
        <v>14338</v>
      </c>
      <c r="C235" s="133" t="s">
        <v>547</v>
      </c>
      <c r="D235" s="133" t="s">
        <v>491</v>
      </c>
      <c r="E235">
        <v>98.48</v>
      </c>
      <c r="F235">
        <v>87.26</v>
      </c>
      <c r="G235">
        <v>12.739999999999995</v>
      </c>
      <c r="H235">
        <v>44.73</v>
      </c>
      <c r="I235" s="133" t="str">
        <f>lirot_pensia_exposure4[[#This Row],[company_name]]</f>
        <v xml:space="preserve">מור גמל ופנסיה </v>
      </c>
      <c r="J235" s="133" t="s">
        <v>550</v>
      </c>
      <c r="L235" t="str">
        <f>lirot_pensia_exposure4[[#This Row],[Column2]]</f>
        <v xml:space="preserve"> מור פנסיה כללית - עוקב מדדים גמיש</v>
      </c>
      <c r="M235">
        <f>lirot_pensia_exposure4[[#This Row],[fund_id]]</f>
        <v>14338</v>
      </c>
      <c r="P235">
        <f>lirot_pensia_exposure4[[#This Row],[חשיפה למטח]]</f>
        <v>98.48</v>
      </c>
      <c r="Q235">
        <f>lirot_pensia_exposure4[[#This Row],[חשיפה לחול]]</f>
        <v>87.26</v>
      </c>
      <c r="R235">
        <f>lirot_pensia_exposure4[[#This Row],[חשיפה לישראל]]</f>
        <v>12.739999999999995</v>
      </c>
      <c r="S235">
        <f>lirot_pensia_exposure4[[#This Row],[חשיפה מנייתית]]</f>
        <v>44.73</v>
      </c>
    </row>
    <row r="236" spans="2:19" x14ac:dyDescent="0.3">
      <c r="B236">
        <v>14339</v>
      </c>
      <c r="C236" s="133" t="s">
        <v>547</v>
      </c>
      <c r="D236" s="133" t="s">
        <v>492</v>
      </c>
      <c r="E236">
        <v>15.74</v>
      </c>
      <c r="F236">
        <v>28.4</v>
      </c>
      <c r="G236">
        <v>71.599999999999994</v>
      </c>
      <c r="H236">
        <v>41.49</v>
      </c>
      <c r="I236" s="133" t="str">
        <f>lirot_pensia_exposure4[[#This Row],[company_name]]</f>
        <v xml:space="preserve">מור גמל ופנסיה </v>
      </c>
      <c r="J236" s="133" t="s">
        <v>550</v>
      </c>
      <c r="L236" t="str">
        <f>lirot_pensia_exposure4[[#This Row],[Column2]]</f>
        <v xml:space="preserve"> מור פנסיה מקיפה - משולב סחיר</v>
      </c>
      <c r="M236">
        <f>lirot_pensia_exposure4[[#This Row],[fund_id]]</f>
        <v>14339</v>
      </c>
      <c r="P236">
        <f>lirot_pensia_exposure4[[#This Row],[חשיפה למטח]]</f>
        <v>15.74</v>
      </c>
      <c r="Q236">
        <f>lirot_pensia_exposure4[[#This Row],[חשיפה לחול]]</f>
        <v>28.4</v>
      </c>
      <c r="R236">
        <f>lirot_pensia_exposure4[[#This Row],[חשיפה לישראל]]</f>
        <v>71.599999999999994</v>
      </c>
      <c r="S236">
        <f>lirot_pensia_exposure4[[#This Row],[חשיפה מנייתית]]</f>
        <v>41.49</v>
      </c>
    </row>
    <row r="237" spans="2:19" x14ac:dyDescent="0.3">
      <c r="B237">
        <v>14340</v>
      </c>
      <c r="C237" s="133" t="s">
        <v>547</v>
      </c>
      <c r="D237" s="133" t="s">
        <v>493</v>
      </c>
      <c r="E237">
        <v>69.41</v>
      </c>
      <c r="F237">
        <v>73.12</v>
      </c>
      <c r="G237">
        <v>26.879999999999995</v>
      </c>
      <c r="H237">
        <v>39.659999999999997</v>
      </c>
      <c r="I237" s="133" t="str">
        <f>lirot_pensia_exposure4[[#This Row],[company_name]]</f>
        <v xml:space="preserve">מור גמל ופנסיה </v>
      </c>
      <c r="J237" s="133" t="s">
        <v>550</v>
      </c>
      <c r="L237" t="str">
        <f>lirot_pensia_exposure4[[#This Row],[Column2]]</f>
        <v xml:space="preserve"> מור פנסיה מקיפה - עוקב מדדים גמיש</v>
      </c>
      <c r="M237">
        <f>lirot_pensia_exposure4[[#This Row],[fund_id]]</f>
        <v>14340</v>
      </c>
      <c r="P237">
        <f>lirot_pensia_exposure4[[#This Row],[חשיפה למטח]]</f>
        <v>69.41</v>
      </c>
      <c r="Q237">
        <f>lirot_pensia_exposure4[[#This Row],[חשיפה לחול]]</f>
        <v>73.12</v>
      </c>
      <c r="R237">
        <f>lirot_pensia_exposure4[[#This Row],[חשיפה לישראל]]</f>
        <v>26.879999999999995</v>
      </c>
      <c r="S237">
        <f>lirot_pensia_exposure4[[#This Row],[חשיפה מנייתית]]</f>
        <v>39.659999999999997</v>
      </c>
    </row>
    <row r="238" spans="2:19" x14ac:dyDescent="0.3">
      <c r="B238">
        <v>14348</v>
      </c>
      <c r="C238" s="133" t="s">
        <v>541</v>
      </c>
      <c r="D238" s="133" t="s">
        <v>494</v>
      </c>
      <c r="E238">
        <v>70.760000000000005</v>
      </c>
      <c r="F238">
        <v>70.760000000000005</v>
      </c>
      <c r="G238">
        <v>29.239999999999995</v>
      </c>
      <c r="H238">
        <v>70.569999999999993</v>
      </c>
      <c r="I238" s="133" t="str">
        <f>lirot_pensia_exposure4[[#This Row],[company_name]]</f>
        <v xml:space="preserve">מנורה מבטחים פנסיה וגמל </v>
      </c>
      <c r="J238" s="133" t="s">
        <v>550</v>
      </c>
      <c r="L238" t="str">
        <f>lirot_pensia_exposure4[[#This Row],[Column2]]</f>
        <v xml:space="preserve"> מנורה מבטחים פנסיה קיימות</v>
      </c>
      <c r="M238">
        <f>lirot_pensia_exposure4[[#This Row],[fund_id]]</f>
        <v>14348</v>
      </c>
      <c r="P238">
        <f>lirot_pensia_exposure4[[#This Row],[חשיפה למטח]]</f>
        <v>70.760000000000005</v>
      </c>
      <c r="Q238">
        <f>lirot_pensia_exposure4[[#This Row],[חשיפה לחול]]</f>
        <v>70.760000000000005</v>
      </c>
      <c r="R238">
        <f>lirot_pensia_exposure4[[#This Row],[חשיפה לישראל]]</f>
        <v>29.239999999999995</v>
      </c>
      <c r="S238">
        <f>lirot_pensia_exposure4[[#This Row],[חשיפה מנייתית]]</f>
        <v>70.569999999999993</v>
      </c>
    </row>
    <row r="239" spans="2:19" x14ac:dyDescent="0.3">
      <c r="B239">
        <v>14349</v>
      </c>
      <c r="C239" s="133" t="s">
        <v>541</v>
      </c>
      <c r="D239" s="133" t="s">
        <v>495</v>
      </c>
      <c r="E239">
        <v>0</v>
      </c>
      <c r="F239">
        <v>0</v>
      </c>
      <c r="G239">
        <v>100</v>
      </c>
      <c r="H239">
        <v>0</v>
      </c>
      <c r="I239" s="133" t="str">
        <f>lirot_pensia_exposure4[[#This Row],[company_name]]</f>
        <v xml:space="preserve">מנורה מבטחים פנסיה וגמל </v>
      </c>
      <c r="J239" s="133" t="s">
        <v>550</v>
      </c>
      <c r="L239" t="str">
        <f>lirot_pensia_exposure4[[#This Row],[Column2]]</f>
        <v xml:space="preserve"> מנורה מבטחים משלימה קיימות</v>
      </c>
      <c r="M239">
        <f>lirot_pensia_exposure4[[#This Row],[fund_id]]</f>
        <v>14349</v>
      </c>
      <c r="P239">
        <f>lirot_pensia_exposure4[[#This Row],[חשיפה למטח]]</f>
        <v>0</v>
      </c>
      <c r="Q239">
        <f>lirot_pensia_exposure4[[#This Row],[חשיפה לחול]]</f>
        <v>0</v>
      </c>
      <c r="R239">
        <f>lirot_pensia_exposure4[[#This Row],[חשיפה לישראל]]</f>
        <v>100</v>
      </c>
      <c r="S239">
        <f>lirot_pensia_exposure4[[#This Row],[חשיפה מנייתית]]</f>
        <v>0</v>
      </c>
    </row>
    <row r="240" spans="2:19" x14ac:dyDescent="0.3">
      <c r="B240">
        <v>14677</v>
      </c>
      <c r="C240" s="133" t="s">
        <v>541</v>
      </c>
      <c r="D240" s="133" t="s">
        <v>496</v>
      </c>
      <c r="E240">
        <v>25.11</v>
      </c>
      <c r="F240">
        <v>60.12</v>
      </c>
      <c r="G240">
        <v>39.880000000000003</v>
      </c>
      <c r="H240">
        <v>93.19</v>
      </c>
      <c r="I240" s="133" t="str">
        <f>lirot_pensia_exposure4[[#This Row],[company_name]]</f>
        <v xml:space="preserve">מנורה מבטחים פנסיה וגמל </v>
      </c>
      <c r="J240" s="133" t="s">
        <v>550</v>
      </c>
      <c r="L240" t="str">
        <f>lirot_pensia_exposure4[[#This Row],[Column2]]</f>
        <v xml:space="preserve"> מנורה מבטחים משלימה מניות</v>
      </c>
      <c r="M240">
        <f>lirot_pensia_exposure4[[#This Row],[fund_id]]</f>
        <v>14677</v>
      </c>
      <c r="P240">
        <f>lirot_pensia_exposure4[[#This Row],[חשיפה למטח]]</f>
        <v>25.11</v>
      </c>
      <c r="Q240">
        <f>lirot_pensia_exposure4[[#This Row],[חשיפה לחול]]</f>
        <v>60.12</v>
      </c>
      <c r="R240">
        <f>lirot_pensia_exposure4[[#This Row],[חשיפה לישראל]]</f>
        <v>39.880000000000003</v>
      </c>
      <c r="S240">
        <f>lirot_pensia_exposure4[[#This Row],[חשיפה מנייתית]]</f>
        <v>93.19</v>
      </c>
    </row>
    <row r="241" spans="2:19" x14ac:dyDescent="0.3">
      <c r="B241">
        <v>14795</v>
      </c>
      <c r="C241" s="133" t="s">
        <v>542</v>
      </c>
      <c r="D241" s="133" t="s">
        <v>497</v>
      </c>
      <c r="E241">
        <v>100.15</v>
      </c>
      <c r="F241">
        <v>103.76</v>
      </c>
      <c r="G241">
        <v>-3.7600000000000051</v>
      </c>
      <c r="H241">
        <v>0</v>
      </c>
      <c r="I241" s="133" t="str">
        <f>lirot_pensia_exposure4[[#This Row],[company_name]]</f>
        <v xml:space="preserve">כלל פנסיה וגמל </v>
      </c>
      <c r="J241" s="133" t="s">
        <v>550</v>
      </c>
      <c r="L241" t="str">
        <f>lirot_pensia_exposure4[[#This Row],[Column2]]</f>
        <v xml:space="preserve"> כלל פנסיה משלימה עוקב מדד s&amp;p500</v>
      </c>
      <c r="M241">
        <f>lirot_pensia_exposure4[[#This Row],[fund_id]]</f>
        <v>14795</v>
      </c>
      <c r="P241">
        <f>lirot_pensia_exposure4[[#This Row],[חשיפה למטח]]</f>
        <v>100.15</v>
      </c>
      <c r="Q241">
        <f>lirot_pensia_exposure4[[#This Row],[חשיפה לחול]]</f>
        <v>103.76</v>
      </c>
      <c r="R241">
        <f>lirot_pensia_exposure4[[#This Row],[חשיפה לישראל]]</f>
        <v>-3.7600000000000051</v>
      </c>
      <c r="S241">
        <f>lirot_pensia_exposure4[[#This Row],[חשיפה מנייתית]]</f>
        <v>0</v>
      </c>
    </row>
    <row r="242" spans="2:19" x14ac:dyDescent="0.3">
      <c r="B242">
        <v>14850</v>
      </c>
      <c r="C242" s="133" t="s">
        <v>546</v>
      </c>
      <c r="D242" s="133" t="s">
        <v>498</v>
      </c>
      <c r="E242">
        <v>67.56</v>
      </c>
      <c r="F242">
        <v>88.33</v>
      </c>
      <c r="G242">
        <v>11.670000000000002</v>
      </c>
      <c r="H242">
        <v>66.3</v>
      </c>
      <c r="I242" s="133" t="str">
        <f>lirot_pensia_exposure4[[#This Row],[company_name]]</f>
        <v xml:space="preserve">אלטשולר שחם גמל ופנסיה </v>
      </c>
      <c r="J242" s="133" t="s">
        <v>550</v>
      </c>
      <c r="L242" t="str">
        <f>lirot_pensia_exposure4[[#This Row],[Column2]]</f>
        <v xml:space="preserve"> אלטשולר שחם פנסיה מקיפה עוקב מדד S&amp;P500</v>
      </c>
      <c r="M242">
        <f>lirot_pensia_exposure4[[#This Row],[fund_id]]</f>
        <v>14850</v>
      </c>
      <c r="P242">
        <f>lirot_pensia_exposure4[[#This Row],[חשיפה למטח]]</f>
        <v>67.56</v>
      </c>
      <c r="Q242">
        <f>lirot_pensia_exposure4[[#This Row],[חשיפה לחול]]</f>
        <v>88.33</v>
      </c>
      <c r="R242">
        <f>lirot_pensia_exposure4[[#This Row],[חשיפה לישראל]]</f>
        <v>11.670000000000002</v>
      </c>
      <c r="S242">
        <f>lirot_pensia_exposure4[[#This Row],[חשיפה מנייתית]]</f>
        <v>66.3</v>
      </c>
    </row>
    <row r="243" spans="2:19" x14ac:dyDescent="0.3">
      <c r="B243">
        <v>14854</v>
      </c>
      <c r="C243" s="133" t="s">
        <v>546</v>
      </c>
      <c r="D243" s="133" t="s">
        <v>499</v>
      </c>
      <c r="E243">
        <v>94.45</v>
      </c>
      <c r="F243">
        <v>126.49</v>
      </c>
      <c r="G243">
        <v>-26.489999999999995</v>
      </c>
      <c r="H243">
        <v>97.87</v>
      </c>
      <c r="I243" s="133" t="str">
        <f>lirot_pensia_exposure4[[#This Row],[company_name]]</f>
        <v xml:space="preserve">אלטשולר שחם גמל ופנסיה </v>
      </c>
      <c r="J243" s="133" t="s">
        <v>550</v>
      </c>
      <c r="L243" t="str">
        <f>lirot_pensia_exposure4[[#This Row],[Column2]]</f>
        <v xml:space="preserve"> אלטשולר שחם פנסיה כללית עוקב מדד S&amp;P 500</v>
      </c>
      <c r="M243">
        <f>lirot_pensia_exposure4[[#This Row],[fund_id]]</f>
        <v>14854</v>
      </c>
      <c r="P243">
        <f>lirot_pensia_exposure4[[#This Row],[חשיפה למטח]]</f>
        <v>94.45</v>
      </c>
      <c r="Q243">
        <f>lirot_pensia_exposure4[[#This Row],[חשיפה לחול]]</f>
        <v>126.49</v>
      </c>
      <c r="R243">
        <f>lirot_pensia_exposure4[[#This Row],[חשיפה לישראל]]</f>
        <v>-26.489999999999995</v>
      </c>
      <c r="S243">
        <f>lirot_pensia_exposure4[[#This Row],[חשיפה מנייתית]]</f>
        <v>97.87</v>
      </c>
    </row>
    <row r="244" spans="2:19" x14ac:dyDescent="0.3">
      <c r="B244">
        <v>14929</v>
      </c>
      <c r="C244" s="133" t="s">
        <v>543</v>
      </c>
      <c r="D244" s="133" t="s">
        <v>500</v>
      </c>
      <c r="E244">
        <v>72.7</v>
      </c>
      <c r="F244">
        <v>72.64</v>
      </c>
      <c r="G244">
        <v>27.36</v>
      </c>
      <c r="H244">
        <v>72.64</v>
      </c>
      <c r="I244" s="133" t="str">
        <f>lirot_pensia_exposure4[[#This Row],[company_name]]</f>
        <v xml:space="preserve">מגדל מקפת קרנות פנסיה וקופות גמל </v>
      </c>
      <c r="J244" s="133" t="s">
        <v>550</v>
      </c>
      <c r="L244" t="str">
        <f>lirot_pensia_exposure4[[#This Row],[Column2]]</f>
        <v xml:space="preserve"> מגדל מקפת אישית עוקב מדדי מניות</v>
      </c>
      <c r="M244">
        <f>lirot_pensia_exposure4[[#This Row],[fund_id]]</f>
        <v>14929</v>
      </c>
      <c r="P244">
        <f>lirot_pensia_exposure4[[#This Row],[חשיפה למטח]]</f>
        <v>72.7</v>
      </c>
      <c r="Q244">
        <f>lirot_pensia_exposure4[[#This Row],[חשיפה לחול]]</f>
        <v>72.64</v>
      </c>
      <c r="R244">
        <f>lirot_pensia_exposure4[[#This Row],[חשיפה לישראל]]</f>
        <v>27.36</v>
      </c>
      <c r="S244">
        <f>lirot_pensia_exposure4[[#This Row],[חשיפה מנייתית]]</f>
        <v>72.64</v>
      </c>
    </row>
    <row r="245" spans="2:19" x14ac:dyDescent="0.3">
      <c r="B245">
        <v>14930</v>
      </c>
      <c r="C245" s="133" t="s">
        <v>543</v>
      </c>
      <c r="D245" s="133" t="s">
        <v>501</v>
      </c>
      <c r="E245">
        <v>99.69</v>
      </c>
      <c r="F245">
        <v>99.6</v>
      </c>
      <c r="G245">
        <v>0.40000000000000568</v>
      </c>
      <c r="H245">
        <v>99.6</v>
      </c>
      <c r="I245" s="133" t="str">
        <f>lirot_pensia_exposure4[[#This Row],[company_name]]</f>
        <v xml:space="preserve">מגדל מקפת קרנות פנסיה וקופות גמל </v>
      </c>
      <c r="J245" s="133" t="s">
        <v>550</v>
      </c>
      <c r="L245" t="str">
        <f>lirot_pensia_exposure4[[#This Row],[Column2]]</f>
        <v xml:space="preserve"> מגדל מקפת משלימה עוקב מדדי מניות</v>
      </c>
      <c r="M245">
        <f>lirot_pensia_exposure4[[#This Row],[fund_id]]</f>
        <v>14930</v>
      </c>
      <c r="P245">
        <f>lirot_pensia_exposure4[[#This Row],[חשיפה למטח]]</f>
        <v>99.69</v>
      </c>
      <c r="Q245">
        <f>lirot_pensia_exposure4[[#This Row],[חשיפה לחול]]</f>
        <v>99.6</v>
      </c>
      <c r="R245">
        <f>lirot_pensia_exposure4[[#This Row],[חשיפה לישראל]]</f>
        <v>0.40000000000000568</v>
      </c>
      <c r="S245">
        <f>lirot_pensia_exposure4[[#This Row],[חשיפה מנייתית]]</f>
        <v>99.6</v>
      </c>
    </row>
    <row r="246" spans="2:19" x14ac:dyDescent="0.3">
      <c r="B246">
        <v>15038</v>
      </c>
      <c r="C246" s="133" t="s">
        <v>544</v>
      </c>
      <c r="D246" s="133" t="s">
        <v>502</v>
      </c>
      <c r="E246">
        <v>70.680000000000007</v>
      </c>
      <c r="F246">
        <v>70.680000000000007</v>
      </c>
      <c r="G246">
        <v>29.319999999999993</v>
      </c>
      <c r="H246">
        <v>70.66</v>
      </c>
      <c r="I246" s="133" t="str">
        <f>lirot_pensia_exposure4[[#This Row],[company_name]]</f>
        <v xml:space="preserve">הראל פנסיה וגמל </v>
      </c>
      <c r="J246" s="133" t="s">
        <v>550</v>
      </c>
      <c r="L246" t="str">
        <f>lirot_pensia_exposure4[[#This Row],[Column2]]</f>
        <v xml:space="preserve"> הראל פנסיה עוקב מדדי מניות</v>
      </c>
      <c r="M246">
        <f>lirot_pensia_exposure4[[#This Row],[fund_id]]</f>
        <v>15038</v>
      </c>
      <c r="P246">
        <f>lirot_pensia_exposure4[[#This Row],[חשיפה למטח]]</f>
        <v>70.680000000000007</v>
      </c>
      <c r="Q246">
        <f>lirot_pensia_exposure4[[#This Row],[חשיפה לחול]]</f>
        <v>70.680000000000007</v>
      </c>
      <c r="R246">
        <f>lirot_pensia_exposure4[[#This Row],[חשיפה לישראל]]</f>
        <v>29.319999999999993</v>
      </c>
      <c r="S246">
        <f>lirot_pensia_exposure4[[#This Row],[חשיפה מנייתית]]</f>
        <v>70.66</v>
      </c>
    </row>
    <row r="247" spans="2:19" x14ac:dyDescent="0.3">
      <c r="B247">
        <v>15039</v>
      </c>
      <c r="C247" s="133" t="s">
        <v>544</v>
      </c>
      <c r="D247" s="133" t="s">
        <v>503</v>
      </c>
      <c r="E247">
        <v>98.68</v>
      </c>
      <c r="F247">
        <v>98.68</v>
      </c>
      <c r="G247">
        <v>1.3199999999999932</v>
      </c>
      <c r="H247">
        <v>98.67</v>
      </c>
      <c r="I247" s="133" t="str">
        <f>lirot_pensia_exposure4[[#This Row],[company_name]]</f>
        <v xml:space="preserve">הראל פנסיה וגמל </v>
      </c>
      <c r="J247" s="133" t="s">
        <v>550</v>
      </c>
      <c r="L247" t="str">
        <f>lirot_pensia_exposure4[[#This Row],[Column2]]</f>
        <v xml:space="preserve"> הראל פנסיה כללית עוקב מדדי מניות</v>
      </c>
      <c r="M247">
        <f>lirot_pensia_exposure4[[#This Row],[fund_id]]</f>
        <v>15039</v>
      </c>
      <c r="P247">
        <f>lirot_pensia_exposure4[[#This Row],[חשיפה למטח]]</f>
        <v>98.68</v>
      </c>
      <c r="Q247">
        <f>lirot_pensia_exposure4[[#This Row],[חשיפה לחול]]</f>
        <v>98.68</v>
      </c>
      <c r="R247">
        <f>lirot_pensia_exposure4[[#This Row],[חשיפה לישראל]]</f>
        <v>1.3199999999999932</v>
      </c>
      <c r="S247">
        <f>lirot_pensia_exposure4[[#This Row],[חשיפה מנייתית]]</f>
        <v>98.67</v>
      </c>
    </row>
    <row r="248" spans="2:19" x14ac:dyDescent="0.3">
      <c r="B248">
        <v>15091</v>
      </c>
      <c r="C248" s="133" t="s">
        <v>542</v>
      </c>
      <c r="D248" s="133" t="s">
        <v>504</v>
      </c>
      <c r="E248">
        <v>100.05</v>
      </c>
      <c r="F248">
        <v>97.63</v>
      </c>
      <c r="G248">
        <v>2.3700000000000045</v>
      </c>
      <c r="H248">
        <v>97.63</v>
      </c>
      <c r="I248" s="133" t="str">
        <f>lirot_pensia_exposure4[[#This Row],[company_name]]</f>
        <v xml:space="preserve">כלל פנסיה וגמל </v>
      </c>
      <c r="J248" s="133" t="s">
        <v>550</v>
      </c>
      <c r="L248" t="str">
        <f>lirot_pensia_exposure4[[#This Row],[Column2]]</f>
        <v xml:space="preserve"> כלל פנסיה משלימה עוקב מדדי מניות</v>
      </c>
      <c r="M248">
        <f>lirot_pensia_exposure4[[#This Row],[fund_id]]</f>
        <v>15091</v>
      </c>
      <c r="P248">
        <f>lirot_pensia_exposure4[[#This Row],[חשיפה למטח]]</f>
        <v>100.05</v>
      </c>
      <c r="Q248">
        <f>lirot_pensia_exposure4[[#This Row],[חשיפה לחול]]</f>
        <v>97.63</v>
      </c>
      <c r="R248">
        <f>lirot_pensia_exposure4[[#This Row],[חשיפה לישראל]]</f>
        <v>2.3700000000000045</v>
      </c>
      <c r="S248">
        <f>lirot_pensia_exposure4[[#This Row],[חשיפה מנייתית]]</f>
        <v>97.63</v>
      </c>
    </row>
    <row r="249" spans="2:19" x14ac:dyDescent="0.3">
      <c r="B249">
        <v>15092</v>
      </c>
      <c r="C249" s="133" t="s">
        <v>542</v>
      </c>
      <c r="D249" s="133" t="s">
        <v>505</v>
      </c>
      <c r="E249">
        <v>72.95</v>
      </c>
      <c r="F249">
        <v>71.19</v>
      </c>
      <c r="G249">
        <v>28.810000000000002</v>
      </c>
      <c r="H249">
        <v>71.19</v>
      </c>
      <c r="I249" s="133" t="str">
        <f>lirot_pensia_exposure4[[#This Row],[company_name]]</f>
        <v xml:space="preserve">כלל פנסיה וגמל </v>
      </c>
      <c r="J249" s="133" t="s">
        <v>550</v>
      </c>
      <c r="L249" t="str">
        <f>lirot_pensia_exposure4[[#This Row],[Column2]]</f>
        <v xml:space="preserve"> כלל פנסיה עוקב מדדי מניות</v>
      </c>
      <c r="M249">
        <f>lirot_pensia_exposure4[[#This Row],[fund_id]]</f>
        <v>15092</v>
      </c>
      <c r="P249">
        <f>lirot_pensia_exposure4[[#This Row],[חשיפה למטח]]</f>
        <v>72.95</v>
      </c>
      <c r="Q249">
        <f>lirot_pensia_exposure4[[#This Row],[חשיפה לחול]]</f>
        <v>71.19</v>
      </c>
      <c r="R249">
        <f>lirot_pensia_exposure4[[#This Row],[חשיפה לישראל]]</f>
        <v>28.810000000000002</v>
      </c>
      <c r="S249">
        <f>lirot_pensia_exposure4[[#This Row],[חשיפה מנייתית]]</f>
        <v>71.19</v>
      </c>
    </row>
    <row r="250" spans="2:19" x14ac:dyDescent="0.3">
      <c r="B250">
        <v>15217</v>
      </c>
      <c r="C250" s="133" t="s">
        <v>545</v>
      </c>
      <c r="D250" s="133" t="s">
        <v>506</v>
      </c>
      <c r="E250">
        <v>6.78</v>
      </c>
      <c r="F250">
        <v>5.04</v>
      </c>
      <c r="G250">
        <v>94.96</v>
      </c>
      <c r="H250">
        <v>19.34</v>
      </c>
      <c r="I250" s="133" t="str">
        <f>lirot_pensia_exposure4[[#This Row],[company_name]]</f>
        <v xml:space="preserve">הפניקס פנסיה וגמל </v>
      </c>
      <c r="J250" s="133" t="s">
        <v>550</v>
      </c>
      <c r="L250" t="str">
        <f>lirot_pensia_exposure4[[#This Row],[Column2]]</f>
        <v xml:space="preserve"> הפניקס פנסיה מקיפה אג"ח סחיר</v>
      </c>
      <c r="M250">
        <f>lirot_pensia_exposure4[[#This Row],[fund_id]]</f>
        <v>15217</v>
      </c>
      <c r="P250">
        <f>lirot_pensia_exposure4[[#This Row],[חשיפה למטח]]</f>
        <v>6.78</v>
      </c>
      <c r="Q250">
        <f>lirot_pensia_exposure4[[#This Row],[חשיפה לחול]]</f>
        <v>5.04</v>
      </c>
      <c r="R250">
        <f>lirot_pensia_exposure4[[#This Row],[חשיפה לישראל]]</f>
        <v>94.96</v>
      </c>
      <c r="S250">
        <f>lirot_pensia_exposure4[[#This Row],[חשיפה מנייתית]]</f>
        <v>19.34</v>
      </c>
    </row>
    <row r="251" spans="2:19" x14ac:dyDescent="0.3">
      <c r="B251">
        <v>15218</v>
      </c>
      <c r="C251" s="133" t="s">
        <v>545</v>
      </c>
      <c r="D251" s="133" t="s">
        <v>507</v>
      </c>
      <c r="E251">
        <v>11.58</v>
      </c>
      <c r="F251">
        <v>11.76</v>
      </c>
      <c r="G251">
        <v>88.24</v>
      </c>
      <c r="H251">
        <v>75.540000000000006</v>
      </c>
      <c r="I251" s="133" t="str">
        <f>lirot_pensia_exposure4[[#This Row],[company_name]]</f>
        <v xml:space="preserve">הפניקס פנסיה וגמל </v>
      </c>
      <c r="J251" s="133" t="s">
        <v>550</v>
      </c>
      <c r="L251" t="str">
        <f>lirot_pensia_exposure4[[#This Row],[Column2]]</f>
        <v xml:space="preserve"> הפניקס פנסיה מקיפה מניות סחיר</v>
      </c>
      <c r="M251">
        <f>lirot_pensia_exposure4[[#This Row],[fund_id]]</f>
        <v>15218</v>
      </c>
      <c r="P251">
        <f>lirot_pensia_exposure4[[#This Row],[חשיפה למטח]]</f>
        <v>11.58</v>
      </c>
      <c r="Q251">
        <f>lirot_pensia_exposure4[[#This Row],[חשיפה לחול]]</f>
        <v>11.76</v>
      </c>
      <c r="R251">
        <f>lirot_pensia_exposure4[[#This Row],[חשיפה לישראל]]</f>
        <v>88.24</v>
      </c>
      <c r="S251">
        <f>lirot_pensia_exposure4[[#This Row],[חשיפה מנייתית]]</f>
        <v>75.540000000000006</v>
      </c>
    </row>
    <row r="252" spans="2:19" x14ac:dyDescent="0.3">
      <c r="B252">
        <v>15219</v>
      </c>
      <c r="C252" s="133" t="s">
        <v>545</v>
      </c>
      <c r="D252" s="133" t="s">
        <v>508</v>
      </c>
      <c r="E252">
        <v>71.48</v>
      </c>
      <c r="F252">
        <v>66</v>
      </c>
      <c r="G252">
        <v>34</v>
      </c>
      <c r="H252">
        <v>71.42</v>
      </c>
      <c r="I252" s="133" t="str">
        <f>lirot_pensia_exposure4[[#This Row],[company_name]]</f>
        <v xml:space="preserve">הפניקס פנסיה וגמל </v>
      </c>
      <c r="J252" s="133" t="s">
        <v>550</v>
      </c>
      <c r="L252" t="str">
        <f>lirot_pensia_exposure4[[#This Row],[Column2]]</f>
        <v xml:space="preserve"> הפניקס פנסיה מקיפה עוקב מדדי מניות</v>
      </c>
      <c r="M252">
        <f>lirot_pensia_exposure4[[#This Row],[fund_id]]</f>
        <v>15219</v>
      </c>
      <c r="P252">
        <f>lirot_pensia_exposure4[[#This Row],[חשיפה למטח]]</f>
        <v>71.48</v>
      </c>
      <c r="Q252">
        <f>lirot_pensia_exposure4[[#This Row],[חשיפה לחול]]</f>
        <v>66</v>
      </c>
      <c r="R252">
        <f>lirot_pensia_exposure4[[#This Row],[חשיפה לישראל]]</f>
        <v>34</v>
      </c>
      <c r="S252">
        <f>lirot_pensia_exposure4[[#This Row],[חשיפה מנייתית]]</f>
        <v>71.42</v>
      </c>
    </row>
    <row r="253" spans="2:19" x14ac:dyDescent="0.3">
      <c r="B253">
        <v>15220</v>
      </c>
      <c r="C253" s="133" t="s">
        <v>545</v>
      </c>
      <c r="D253" s="133" t="s">
        <v>509</v>
      </c>
      <c r="E253">
        <v>10.46</v>
      </c>
      <c r="F253">
        <v>6.57</v>
      </c>
      <c r="G253">
        <v>93.43</v>
      </c>
      <c r="H253">
        <v>18.98</v>
      </c>
      <c r="I253" s="133" t="str">
        <f>lirot_pensia_exposure4[[#This Row],[company_name]]</f>
        <v xml:space="preserve">הפניקס פנסיה וגמל </v>
      </c>
      <c r="J253" s="133" t="s">
        <v>550</v>
      </c>
      <c r="L253" t="str">
        <f>lirot_pensia_exposure4[[#This Row],[Column2]]</f>
        <v xml:space="preserve"> הפניקס פנסיה משלימה אג"ח סחיר</v>
      </c>
      <c r="M253">
        <f>lirot_pensia_exposure4[[#This Row],[fund_id]]</f>
        <v>15220</v>
      </c>
      <c r="P253">
        <f>lirot_pensia_exposure4[[#This Row],[חשיפה למטח]]</f>
        <v>10.46</v>
      </c>
      <c r="Q253">
        <f>lirot_pensia_exposure4[[#This Row],[חשיפה לחול]]</f>
        <v>6.57</v>
      </c>
      <c r="R253">
        <f>lirot_pensia_exposure4[[#This Row],[חשיפה לישראל]]</f>
        <v>93.43</v>
      </c>
      <c r="S253">
        <f>lirot_pensia_exposure4[[#This Row],[חשיפה מנייתית]]</f>
        <v>18.98</v>
      </c>
    </row>
    <row r="254" spans="2:19" x14ac:dyDescent="0.3">
      <c r="B254">
        <v>15221</v>
      </c>
      <c r="C254" s="133" t="s">
        <v>545</v>
      </c>
      <c r="D254" s="133" t="s">
        <v>510</v>
      </c>
      <c r="E254">
        <v>14.17</v>
      </c>
      <c r="F254">
        <v>13.9</v>
      </c>
      <c r="G254">
        <v>86.1</v>
      </c>
      <c r="H254">
        <v>94.13</v>
      </c>
      <c r="I254" s="133" t="str">
        <f>lirot_pensia_exposure4[[#This Row],[company_name]]</f>
        <v xml:space="preserve">הפניקס פנסיה וגמל </v>
      </c>
      <c r="J254" s="133" t="s">
        <v>550</v>
      </c>
      <c r="L254" t="str">
        <f>lirot_pensia_exposure4[[#This Row],[Column2]]</f>
        <v xml:space="preserve"> הפניקס פנסיה משלימה מניות סחיר</v>
      </c>
      <c r="M254">
        <f>lirot_pensia_exposure4[[#This Row],[fund_id]]</f>
        <v>15221</v>
      </c>
      <c r="P254">
        <f>lirot_pensia_exposure4[[#This Row],[חשיפה למטח]]</f>
        <v>14.17</v>
      </c>
      <c r="Q254">
        <f>lirot_pensia_exposure4[[#This Row],[חשיפה לחול]]</f>
        <v>13.9</v>
      </c>
      <c r="R254">
        <f>lirot_pensia_exposure4[[#This Row],[חשיפה לישראל]]</f>
        <v>86.1</v>
      </c>
      <c r="S254">
        <f>lirot_pensia_exposure4[[#This Row],[חשיפה מנייתית]]</f>
        <v>94.13</v>
      </c>
    </row>
    <row r="255" spans="2:19" x14ac:dyDescent="0.3">
      <c r="B255">
        <v>15222</v>
      </c>
      <c r="C255" s="133" t="s">
        <v>545</v>
      </c>
      <c r="D255" s="133" t="s">
        <v>511</v>
      </c>
      <c r="E255">
        <v>96.35</v>
      </c>
      <c r="F255">
        <v>98.43</v>
      </c>
      <c r="G255">
        <v>1.5699999999999932</v>
      </c>
      <c r="H255">
        <v>0</v>
      </c>
      <c r="I255" s="133" t="str">
        <f>lirot_pensia_exposure4[[#This Row],[company_name]]</f>
        <v xml:space="preserve">הפניקס פנסיה וגמל </v>
      </c>
      <c r="J255" s="133" t="s">
        <v>550</v>
      </c>
      <c r="L255" t="str">
        <f>lirot_pensia_exposure4[[#This Row],[Column2]]</f>
        <v xml:space="preserve"> הפניקס פנסיה משלימה עוקב מדדי אג"ח</v>
      </c>
      <c r="M255">
        <f>lirot_pensia_exposure4[[#This Row],[fund_id]]</f>
        <v>15222</v>
      </c>
      <c r="P255">
        <f>lirot_pensia_exposure4[[#This Row],[חשיפה למטח]]</f>
        <v>96.35</v>
      </c>
      <c r="Q255">
        <f>lirot_pensia_exposure4[[#This Row],[חשיפה לחול]]</f>
        <v>98.43</v>
      </c>
      <c r="R255">
        <f>lirot_pensia_exposure4[[#This Row],[חשיפה לישראל]]</f>
        <v>1.5699999999999932</v>
      </c>
      <c r="S255">
        <f>lirot_pensia_exposure4[[#This Row],[חשיפה מנייתית]]</f>
        <v>0</v>
      </c>
    </row>
    <row r="256" spans="2:19" x14ac:dyDescent="0.3">
      <c r="B256">
        <v>15223</v>
      </c>
      <c r="C256" s="133" t="s">
        <v>545</v>
      </c>
      <c r="D256" s="133" t="s">
        <v>512</v>
      </c>
      <c r="E256">
        <v>94.97</v>
      </c>
      <c r="F256">
        <v>87.68</v>
      </c>
      <c r="G256">
        <v>12.319999999999993</v>
      </c>
      <c r="H256">
        <v>94.88</v>
      </c>
      <c r="I256" s="133" t="str">
        <f>lirot_pensia_exposure4[[#This Row],[company_name]]</f>
        <v xml:space="preserve">הפניקס פנסיה וגמל </v>
      </c>
      <c r="J256" s="133" t="s">
        <v>550</v>
      </c>
      <c r="L256" t="str">
        <f>lirot_pensia_exposure4[[#This Row],[Column2]]</f>
        <v xml:space="preserve"> הפניקס פנסיה משלימה עוקב מדדי מניות</v>
      </c>
      <c r="M256">
        <f>lirot_pensia_exposure4[[#This Row],[fund_id]]</f>
        <v>15223</v>
      </c>
      <c r="P256">
        <f>lirot_pensia_exposure4[[#This Row],[חשיפה למטח]]</f>
        <v>94.97</v>
      </c>
      <c r="Q256">
        <f>lirot_pensia_exposure4[[#This Row],[חשיפה לחול]]</f>
        <v>87.68</v>
      </c>
      <c r="R256">
        <f>lirot_pensia_exposure4[[#This Row],[חשיפה לישראל]]</f>
        <v>12.319999999999993</v>
      </c>
      <c r="S256">
        <f>lirot_pensia_exposure4[[#This Row],[חשיפה מנייתית]]</f>
        <v>94.88</v>
      </c>
    </row>
    <row r="257" spans="2:19" x14ac:dyDescent="0.3">
      <c r="B257">
        <v>15224</v>
      </c>
      <c r="C257" s="133" t="s">
        <v>545</v>
      </c>
      <c r="D257" s="133" t="s">
        <v>513</v>
      </c>
      <c r="E257">
        <v>20.29</v>
      </c>
      <c r="F257">
        <v>43.71</v>
      </c>
      <c r="G257">
        <v>56.29</v>
      </c>
      <c r="H257">
        <v>46.61</v>
      </c>
      <c r="I257" s="133" t="str">
        <f>lirot_pensia_exposure4[[#This Row],[company_name]]</f>
        <v xml:space="preserve">הפניקס פנסיה וגמל </v>
      </c>
      <c r="J257" s="133" t="s">
        <v>550</v>
      </c>
      <c r="L257" t="str">
        <f>lirot_pensia_exposure4[[#This Row],[Column2]]</f>
        <v xml:space="preserve"> הפניקס פנסיה משלימה הלכה</v>
      </c>
      <c r="M257">
        <f>lirot_pensia_exposure4[[#This Row],[fund_id]]</f>
        <v>15224</v>
      </c>
      <c r="P257">
        <f>lirot_pensia_exposure4[[#This Row],[חשיפה למטח]]</f>
        <v>20.29</v>
      </c>
      <c r="Q257">
        <f>lirot_pensia_exposure4[[#This Row],[חשיפה לחול]]</f>
        <v>43.71</v>
      </c>
      <c r="R257">
        <f>lirot_pensia_exposure4[[#This Row],[חשיפה לישראל]]</f>
        <v>56.29</v>
      </c>
      <c r="S257">
        <f>lirot_pensia_exposure4[[#This Row],[חשיפה מנייתית]]</f>
        <v>46.61</v>
      </c>
    </row>
    <row r="258" spans="2:19" x14ac:dyDescent="0.3">
      <c r="B258">
        <v>15263</v>
      </c>
      <c r="C258" s="133" t="s">
        <v>547</v>
      </c>
      <c r="D258" s="133" t="s">
        <v>514</v>
      </c>
      <c r="E258">
        <v>17.28</v>
      </c>
      <c r="F258">
        <v>44.31</v>
      </c>
      <c r="G258">
        <v>55.69</v>
      </c>
      <c r="H258">
        <v>69.91</v>
      </c>
      <c r="I258" s="133" t="str">
        <f>lirot_pensia_exposure4[[#This Row],[company_name]]</f>
        <v xml:space="preserve">מור גמל ופנסיה </v>
      </c>
      <c r="J258" s="133" t="s">
        <v>550</v>
      </c>
      <c r="L258" t="str">
        <f>lirot_pensia_exposure4[[#This Row],[Column2]]</f>
        <v xml:space="preserve"> מור פנסיה מקיפה מתמחים באפיקי השקעה סחירים מניות סחיר</v>
      </c>
      <c r="M258">
        <f>lirot_pensia_exposure4[[#This Row],[fund_id]]</f>
        <v>15263</v>
      </c>
      <c r="P258">
        <f>lirot_pensia_exposure4[[#This Row],[חשיפה למטח]]</f>
        <v>17.28</v>
      </c>
      <c r="Q258">
        <f>lirot_pensia_exposure4[[#This Row],[חשיפה לחול]]</f>
        <v>44.31</v>
      </c>
      <c r="R258">
        <f>lirot_pensia_exposure4[[#This Row],[חשיפה לישראל]]</f>
        <v>55.69</v>
      </c>
      <c r="S258">
        <f>lirot_pensia_exposure4[[#This Row],[חשיפה מנייתית]]</f>
        <v>69.91</v>
      </c>
    </row>
    <row r="259" spans="2:19" x14ac:dyDescent="0.3">
      <c r="B259">
        <v>15264</v>
      </c>
      <c r="C259" s="133" t="s">
        <v>547</v>
      </c>
      <c r="D259" s="133" t="s">
        <v>515</v>
      </c>
      <c r="E259">
        <v>3.64</v>
      </c>
      <c r="F259">
        <v>2.2999999999999998</v>
      </c>
      <c r="G259">
        <v>97.7</v>
      </c>
      <c r="H259">
        <v>3.65</v>
      </c>
      <c r="I259" s="133" t="str">
        <f>lirot_pensia_exposure4[[#This Row],[company_name]]</f>
        <v xml:space="preserve">מור גמל ופנסיה </v>
      </c>
      <c r="J259" s="133" t="s">
        <v>550</v>
      </c>
      <c r="L259" t="str">
        <f>lirot_pensia_exposure4[[#This Row],[Column2]]</f>
        <v xml:space="preserve"> מור פנסיה מקיפה מתמחים באפיקי השקעה סחירים אג"ח סחיר</v>
      </c>
      <c r="M259">
        <f>lirot_pensia_exposure4[[#This Row],[fund_id]]</f>
        <v>15264</v>
      </c>
      <c r="P259">
        <f>lirot_pensia_exposure4[[#This Row],[חשיפה למטח]]</f>
        <v>3.64</v>
      </c>
      <c r="Q259">
        <f>lirot_pensia_exposure4[[#This Row],[חשיפה לחול]]</f>
        <v>2.2999999999999998</v>
      </c>
      <c r="R259">
        <f>lirot_pensia_exposure4[[#This Row],[חשיפה לישראל]]</f>
        <v>97.7</v>
      </c>
      <c r="S259">
        <f>lirot_pensia_exposure4[[#This Row],[חשיפה מנייתית]]</f>
        <v>3.65</v>
      </c>
    </row>
    <row r="260" spans="2:19" x14ac:dyDescent="0.3">
      <c r="B260">
        <v>15265</v>
      </c>
      <c r="C260" s="133" t="s">
        <v>547</v>
      </c>
      <c r="D260" s="133" t="s">
        <v>516</v>
      </c>
      <c r="E260">
        <v>68.39</v>
      </c>
      <c r="F260">
        <v>68.900000000000006</v>
      </c>
      <c r="G260">
        <v>31.099999999999994</v>
      </c>
      <c r="H260">
        <v>0</v>
      </c>
      <c r="I260" s="133" t="str">
        <f>lirot_pensia_exposure4[[#This Row],[company_name]]</f>
        <v xml:space="preserve">מור גמל ופנסיה </v>
      </c>
      <c r="J260" s="133" t="s">
        <v>550</v>
      </c>
      <c r="L260" t="str">
        <f>lirot_pensia_exposure4[[#This Row],[Column2]]</f>
        <v xml:space="preserve"> מור פנסיה מקיפה עוקבי מדדים עוקב מדדי אג"ח</v>
      </c>
      <c r="M260">
        <f>lirot_pensia_exposure4[[#This Row],[fund_id]]</f>
        <v>15265</v>
      </c>
      <c r="P260">
        <f>lirot_pensia_exposure4[[#This Row],[חשיפה למטח]]</f>
        <v>68.39</v>
      </c>
      <c r="Q260">
        <f>lirot_pensia_exposure4[[#This Row],[חשיפה לחול]]</f>
        <v>68.900000000000006</v>
      </c>
      <c r="R260">
        <f>lirot_pensia_exposure4[[#This Row],[חשיפה לישראל]]</f>
        <v>31.099999999999994</v>
      </c>
      <c r="S260">
        <f>lirot_pensia_exposure4[[#This Row],[חשיפה מנייתית]]</f>
        <v>0</v>
      </c>
    </row>
    <row r="261" spans="2:19" x14ac:dyDescent="0.3">
      <c r="B261">
        <v>15266</v>
      </c>
      <c r="C261" s="133" t="s">
        <v>547</v>
      </c>
      <c r="D261" s="133" t="s">
        <v>517</v>
      </c>
      <c r="E261">
        <v>69.89</v>
      </c>
      <c r="F261">
        <v>69.58</v>
      </c>
      <c r="G261">
        <v>30.42</v>
      </c>
      <c r="H261">
        <v>69.58</v>
      </c>
      <c r="I261" s="133" t="str">
        <f>lirot_pensia_exposure4[[#This Row],[company_name]]</f>
        <v xml:space="preserve">מור גמל ופנסיה </v>
      </c>
      <c r="J261" s="133" t="s">
        <v>550</v>
      </c>
      <c r="L261" t="str">
        <f>lirot_pensia_exposure4[[#This Row],[Column2]]</f>
        <v xml:space="preserve"> מור פנסיה מקיפה עוקבי מדדים עוקב מדד s&amp;p 500</v>
      </c>
      <c r="M261">
        <f>lirot_pensia_exposure4[[#This Row],[fund_id]]</f>
        <v>15266</v>
      </c>
      <c r="P261">
        <f>lirot_pensia_exposure4[[#This Row],[חשיפה למטח]]</f>
        <v>69.89</v>
      </c>
      <c r="Q261">
        <f>lirot_pensia_exposure4[[#This Row],[חשיפה לחול]]</f>
        <v>69.58</v>
      </c>
      <c r="R261">
        <f>lirot_pensia_exposure4[[#This Row],[חשיפה לישראל]]</f>
        <v>30.42</v>
      </c>
      <c r="S261">
        <f>lirot_pensia_exposure4[[#This Row],[חשיפה מנייתית]]</f>
        <v>69.58</v>
      </c>
    </row>
    <row r="262" spans="2:19" x14ac:dyDescent="0.3">
      <c r="B262">
        <v>15270</v>
      </c>
      <c r="C262" s="133" t="s">
        <v>547</v>
      </c>
      <c r="D262" s="133" t="s">
        <v>518</v>
      </c>
      <c r="E262">
        <v>24.08</v>
      </c>
      <c r="F262">
        <v>60.2</v>
      </c>
      <c r="G262">
        <v>39.799999999999997</v>
      </c>
      <c r="H262">
        <v>93.31</v>
      </c>
      <c r="I262" s="133" t="str">
        <f>lirot_pensia_exposure4[[#This Row],[company_name]]</f>
        <v xml:space="preserve">מור גמל ופנסיה </v>
      </c>
      <c r="J262" s="133" t="s">
        <v>550</v>
      </c>
      <c r="L262" t="str">
        <f>lirot_pensia_exposure4[[#This Row],[Column2]]</f>
        <v xml:space="preserve"> מור פנסיה כללית מתמחים באפיקי השקעה סחירים מניות סחיר</v>
      </c>
      <c r="M262">
        <f>lirot_pensia_exposure4[[#This Row],[fund_id]]</f>
        <v>15270</v>
      </c>
      <c r="P262">
        <f>lirot_pensia_exposure4[[#This Row],[חשיפה למטח]]</f>
        <v>24.08</v>
      </c>
      <c r="Q262">
        <f>lirot_pensia_exposure4[[#This Row],[חשיפה לחול]]</f>
        <v>60.2</v>
      </c>
      <c r="R262">
        <f>lirot_pensia_exposure4[[#This Row],[חשיפה לישראל]]</f>
        <v>39.799999999999997</v>
      </c>
      <c r="S262">
        <f>lirot_pensia_exposure4[[#This Row],[חשיפה מנייתית]]</f>
        <v>93.31</v>
      </c>
    </row>
    <row r="263" spans="2:19" x14ac:dyDescent="0.3">
      <c r="B263">
        <v>15271</v>
      </c>
      <c r="C263" s="133" t="s">
        <v>547</v>
      </c>
      <c r="D263" s="133" t="s">
        <v>519</v>
      </c>
      <c r="E263">
        <v>3.93</v>
      </c>
      <c r="F263">
        <v>1.56</v>
      </c>
      <c r="G263">
        <v>98.44</v>
      </c>
      <c r="H263">
        <v>2.44</v>
      </c>
      <c r="I263" s="133" t="str">
        <f>lirot_pensia_exposure4[[#This Row],[company_name]]</f>
        <v xml:space="preserve">מור גמל ופנסיה </v>
      </c>
      <c r="J263" s="133" t="s">
        <v>550</v>
      </c>
      <c r="L263" t="str">
        <f>lirot_pensia_exposure4[[#This Row],[Column2]]</f>
        <v xml:space="preserve"> מור פנסיה כללית מתמחים באפיקי השקעה סחירים אג"ח סחיר</v>
      </c>
      <c r="M263">
        <f>lirot_pensia_exposure4[[#This Row],[fund_id]]</f>
        <v>15271</v>
      </c>
      <c r="P263">
        <f>lirot_pensia_exposure4[[#This Row],[חשיפה למטח]]</f>
        <v>3.93</v>
      </c>
      <c r="Q263">
        <f>lirot_pensia_exposure4[[#This Row],[חשיפה לחול]]</f>
        <v>1.56</v>
      </c>
      <c r="R263">
        <f>lirot_pensia_exposure4[[#This Row],[חשיפה לישראל]]</f>
        <v>98.44</v>
      </c>
      <c r="S263">
        <f>lirot_pensia_exposure4[[#This Row],[חשיפה מנייתית]]</f>
        <v>2.44</v>
      </c>
    </row>
    <row r="264" spans="2:19" x14ac:dyDescent="0.3">
      <c r="B264">
        <v>15272</v>
      </c>
      <c r="C264" s="133" t="s">
        <v>547</v>
      </c>
      <c r="D264" s="133" t="s">
        <v>520</v>
      </c>
      <c r="E264">
        <v>97.04</v>
      </c>
      <c r="F264">
        <v>89.74</v>
      </c>
      <c r="G264">
        <v>10.260000000000005</v>
      </c>
      <c r="H264">
        <v>0</v>
      </c>
      <c r="I264" s="133" t="str">
        <f>lirot_pensia_exposure4[[#This Row],[company_name]]</f>
        <v xml:space="preserve">מור גמל ופנסיה </v>
      </c>
      <c r="J264" s="133" t="s">
        <v>550</v>
      </c>
      <c r="L264" t="str">
        <f>lirot_pensia_exposure4[[#This Row],[Column2]]</f>
        <v xml:space="preserve"> מור פנסיה כללית עוקבי מדדים עוקב מדדי אג"ח</v>
      </c>
      <c r="M264">
        <f>lirot_pensia_exposure4[[#This Row],[fund_id]]</f>
        <v>15272</v>
      </c>
      <c r="P264">
        <f>lirot_pensia_exposure4[[#This Row],[חשיפה למטח]]</f>
        <v>97.04</v>
      </c>
      <c r="Q264">
        <f>lirot_pensia_exposure4[[#This Row],[חשיפה לחול]]</f>
        <v>89.74</v>
      </c>
      <c r="R264">
        <f>lirot_pensia_exposure4[[#This Row],[חשיפה לישראל]]</f>
        <v>10.260000000000005</v>
      </c>
      <c r="S264">
        <f>lirot_pensia_exposure4[[#This Row],[חשיפה מנייתית]]</f>
        <v>0</v>
      </c>
    </row>
    <row r="265" spans="2:19" x14ac:dyDescent="0.3">
      <c r="B265">
        <v>15273</v>
      </c>
      <c r="C265" s="133" t="s">
        <v>547</v>
      </c>
      <c r="D265" s="133" t="s">
        <v>521</v>
      </c>
      <c r="E265">
        <v>100.13</v>
      </c>
      <c r="F265">
        <v>99.83</v>
      </c>
      <c r="G265">
        <v>0.17000000000000171</v>
      </c>
      <c r="H265">
        <v>99.83</v>
      </c>
      <c r="I265" s="133" t="str">
        <f>lirot_pensia_exposure4[[#This Row],[company_name]]</f>
        <v xml:space="preserve">מור גמל ופנסיה </v>
      </c>
      <c r="J265" s="133" t="s">
        <v>550</v>
      </c>
      <c r="L265" t="str">
        <f>lirot_pensia_exposure4[[#This Row],[Column2]]</f>
        <v xml:space="preserve"> מור פנסיה כללית עוקבי מדדים עוקב מדד s&amp;p 500</v>
      </c>
      <c r="M265">
        <f>lirot_pensia_exposure4[[#This Row],[fund_id]]</f>
        <v>15273</v>
      </c>
      <c r="P265">
        <f>lirot_pensia_exposure4[[#This Row],[חשיפה למטח]]</f>
        <v>100.13</v>
      </c>
      <c r="Q265">
        <f>lirot_pensia_exposure4[[#This Row],[חשיפה לחול]]</f>
        <v>99.83</v>
      </c>
      <c r="R265">
        <f>lirot_pensia_exposure4[[#This Row],[חשיפה לישראל]]</f>
        <v>0.17000000000000171</v>
      </c>
      <c r="S265">
        <f>lirot_pensia_exposure4[[#This Row],[חשיפה מנייתית]]</f>
        <v>99.83</v>
      </c>
    </row>
    <row r="266" spans="2:19" x14ac:dyDescent="0.3">
      <c r="B266">
        <v>15276</v>
      </c>
      <c r="C266" s="133" t="s">
        <v>544</v>
      </c>
      <c r="D266" s="133" t="s">
        <v>522</v>
      </c>
      <c r="E266">
        <v>1.61</v>
      </c>
      <c r="F266">
        <v>5.36</v>
      </c>
      <c r="G266">
        <v>94.64</v>
      </c>
      <c r="H266">
        <v>0</v>
      </c>
      <c r="I266" s="133" t="str">
        <f>lirot_pensia_exposure4[[#This Row],[company_name]]</f>
        <v xml:space="preserve">הראל פנסיה וגמל </v>
      </c>
      <c r="J266" s="133" t="s">
        <v>550</v>
      </c>
      <c r="L266" t="str">
        <f>lirot_pensia_exposure4[[#This Row],[Column2]]</f>
        <v xml:space="preserve"> הראל פנסיה אג"ח סחיר</v>
      </c>
      <c r="M266">
        <f>lirot_pensia_exposure4[[#This Row],[fund_id]]</f>
        <v>15276</v>
      </c>
      <c r="P266">
        <f>lirot_pensia_exposure4[[#This Row],[חשיפה למטח]]</f>
        <v>1.61</v>
      </c>
      <c r="Q266">
        <f>lirot_pensia_exposure4[[#This Row],[חשיפה לחול]]</f>
        <v>5.36</v>
      </c>
      <c r="R266">
        <f>lirot_pensia_exposure4[[#This Row],[חשיפה לישראל]]</f>
        <v>94.64</v>
      </c>
      <c r="S266">
        <f>lirot_pensia_exposure4[[#This Row],[חשיפה מנייתית]]</f>
        <v>0</v>
      </c>
    </row>
    <row r="267" spans="2:19" x14ac:dyDescent="0.3">
      <c r="B267">
        <v>15277</v>
      </c>
      <c r="C267" s="133" t="s">
        <v>544</v>
      </c>
      <c r="D267" s="133" t="s">
        <v>523</v>
      </c>
      <c r="E267">
        <v>11.03</v>
      </c>
      <c r="F267">
        <v>12.72</v>
      </c>
      <c r="G267">
        <v>87.28</v>
      </c>
      <c r="H267">
        <v>70.47</v>
      </c>
      <c r="I267" s="133" t="str">
        <f>lirot_pensia_exposure4[[#This Row],[company_name]]</f>
        <v xml:space="preserve">הראל פנסיה וגמל </v>
      </c>
      <c r="J267" s="133" t="s">
        <v>550</v>
      </c>
      <c r="L267" t="str">
        <f>lirot_pensia_exposure4[[#This Row],[Column2]]</f>
        <v xml:space="preserve"> הראל פנסיה מניות סחיר</v>
      </c>
      <c r="M267">
        <f>lirot_pensia_exposure4[[#This Row],[fund_id]]</f>
        <v>15277</v>
      </c>
      <c r="P267">
        <f>lirot_pensia_exposure4[[#This Row],[חשיפה למטח]]</f>
        <v>11.03</v>
      </c>
      <c r="Q267">
        <f>lirot_pensia_exposure4[[#This Row],[חשיפה לחול]]</f>
        <v>12.72</v>
      </c>
      <c r="R267">
        <f>lirot_pensia_exposure4[[#This Row],[חשיפה לישראל]]</f>
        <v>87.28</v>
      </c>
      <c r="S267">
        <f>lirot_pensia_exposure4[[#This Row],[חשיפה מנייתית]]</f>
        <v>70.47</v>
      </c>
    </row>
    <row r="268" spans="2:19" x14ac:dyDescent="0.3">
      <c r="B268">
        <v>15278</v>
      </c>
      <c r="C268" s="133" t="s">
        <v>544</v>
      </c>
      <c r="D268" s="133" t="s">
        <v>524</v>
      </c>
      <c r="E268">
        <v>69.349999999999994</v>
      </c>
      <c r="F268">
        <v>69.349999999999994</v>
      </c>
      <c r="G268">
        <v>30.650000000000006</v>
      </c>
      <c r="H268">
        <v>0</v>
      </c>
      <c r="I268" s="133" t="str">
        <f>lirot_pensia_exposure4[[#This Row],[company_name]]</f>
        <v xml:space="preserve">הראל פנסיה וגמל </v>
      </c>
      <c r="J268" s="133" t="s">
        <v>550</v>
      </c>
      <c r="L268" t="str">
        <f>lirot_pensia_exposure4[[#This Row],[Column2]]</f>
        <v xml:space="preserve"> הראל פנסיה עוקב מדדי אג"ח</v>
      </c>
      <c r="M268">
        <f>lirot_pensia_exposure4[[#This Row],[fund_id]]</f>
        <v>15278</v>
      </c>
      <c r="P268">
        <f>lirot_pensia_exposure4[[#This Row],[חשיפה למטח]]</f>
        <v>69.349999999999994</v>
      </c>
      <c r="Q268">
        <f>lirot_pensia_exposure4[[#This Row],[חשיפה לחול]]</f>
        <v>69.349999999999994</v>
      </c>
      <c r="R268">
        <f>lirot_pensia_exposure4[[#This Row],[חשיפה לישראל]]</f>
        <v>30.650000000000006</v>
      </c>
      <c r="S268">
        <f>lirot_pensia_exposure4[[#This Row],[חשיפה מנייתית]]</f>
        <v>0</v>
      </c>
    </row>
    <row r="269" spans="2:19" x14ac:dyDescent="0.3">
      <c r="B269">
        <v>15279</v>
      </c>
      <c r="C269" s="133" t="s">
        <v>544</v>
      </c>
      <c r="D269" s="133" t="s">
        <v>525</v>
      </c>
      <c r="E269">
        <v>15.62</v>
      </c>
      <c r="F269">
        <v>18.02</v>
      </c>
      <c r="G269">
        <v>81.98</v>
      </c>
      <c r="H269">
        <v>100.05</v>
      </c>
      <c r="I269" s="133" t="str">
        <f>lirot_pensia_exposure4[[#This Row],[company_name]]</f>
        <v xml:space="preserve">הראל פנסיה וגמל </v>
      </c>
      <c r="J269" s="133" t="s">
        <v>550</v>
      </c>
      <c r="L269" t="str">
        <f>lirot_pensia_exposure4[[#This Row],[Column2]]</f>
        <v xml:space="preserve"> הראל פנסיה כללית מניות סחיר</v>
      </c>
      <c r="M269">
        <f>lirot_pensia_exposure4[[#This Row],[fund_id]]</f>
        <v>15279</v>
      </c>
      <c r="P269">
        <f>lirot_pensia_exposure4[[#This Row],[חשיפה למטח]]</f>
        <v>15.62</v>
      </c>
      <c r="Q269">
        <f>lirot_pensia_exposure4[[#This Row],[חשיפה לחול]]</f>
        <v>18.02</v>
      </c>
      <c r="R269">
        <f>lirot_pensia_exposure4[[#This Row],[חשיפה לישראל]]</f>
        <v>81.98</v>
      </c>
      <c r="S269">
        <f>lirot_pensia_exposure4[[#This Row],[חשיפה מנייתית]]</f>
        <v>100.05</v>
      </c>
    </row>
    <row r="270" spans="2:19" x14ac:dyDescent="0.3">
      <c r="B270">
        <v>15280</v>
      </c>
      <c r="C270" s="133" t="s">
        <v>544</v>
      </c>
      <c r="D270" s="133" t="s">
        <v>526</v>
      </c>
      <c r="E270">
        <v>2.1</v>
      </c>
      <c r="F270">
        <v>7.84</v>
      </c>
      <c r="G270">
        <v>92.16</v>
      </c>
      <c r="H270">
        <v>0</v>
      </c>
      <c r="I270" s="133" t="str">
        <f>lirot_pensia_exposure4[[#This Row],[company_name]]</f>
        <v xml:space="preserve">הראל פנסיה וגמל </v>
      </c>
      <c r="J270" s="133" t="s">
        <v>550</v>
      </c>
      <c r="L270" t="str">
        <f>lirot_pensia_exposure4[[#This Row],[Column2]]</f>
        <v xml:space="preserve"> הראל פנסיה כללית אג"ח סחיר</v>
      </c>
      <c r="M270">
        <f>lirot_pensia_exposure4[[#This Row],[fund_id]]</f>
        <v>15280</v>
      </c>
      <c r="P270">
        <f>lirot_pensia_exposure4[[#This Row],[חשיפה למטח]]</f>
        <v>2.1</v>
      </c>
      <c r="Q270">
        <f>lirot_pensia_exposure4[[#This Row],[חשיפה לחול]]</f>
        <v>7.84</v>
      </c>
      <c r="R270">
        <f>lirot_pensia_exposure4[[#This Row],[חשיפה לישראל]]</f>
        <v>92.16</v>
      </c>
      <c r="S270">
        <f>lirot_pensia_exposure4[[#This Row],[חשיפה מנייתית]]</f>
        <v>0</v>
      </c>
    </row>
    <row r="271" spans="2:19" x14ac:dyDescent="0.3">
      <c r="B271">
        <v>15281</v>
      </c>
      <c r="C271" s="133" t="s">
        <v>544</v>
      </c>
      <c r="D271" s="133" t="s">
        <v>527</v>
      </c>
      <c r="E271">
        <v>5.98</v>
      </c>
      <c r="F271">
        <v>22.41</v>
      </c>
      <c r="G271">
        <v>77.59</v>
      </c>
      <c r="H271">
        <v>5.0199999999999996</v>
      </c>
      <c r="I271" s="133" t="str">
        <f>lirot_pensia_exposure4[[#This Row],[company_name]]</f>
        <v xml:space="preserve">הראל פנסיה וגמל </v>
      </c>
      <c r="J271" s="133" t="s">
        <v>550</v>
      </c>
      <c r="L271" t="str">
        <f>lirot_pensia_exposure4[[#This Row],[Column2]]</f>
        <v xml:space="preserve"> הראל פנסיה כללית אשראי ואג"ח</v>
      </c>
      <c r="M271">
        <f>lirot_pensia_exposure4[[#This Row],[fund_id]]</f>
        <v>15281</v>
      </c>
      <c r="P271">
        <f>lirot_pensia_exposure4[[#This Row],[חשיפה למטח]]</f>
        <v>5.98</v>
      </c>
      <c r="Q271">
        <f>lirot_pensia_exposure4[[#This Row],[חשיפה לחול]]</f>
        <v>22.41</v>
      </c>
      <c r="R271">
        <f>lirot_pensia_exposure4[[#This Row],[חשיפה לישראל]]</f>
        <v>77.59</v>
      </c>
      <c r="S271">
        <f>lirot_pensia_exposure4[[#This Row],[חשיפה מנייתית]]</f>
        <v>5.0199999999999996</v>
      </c>
    </row>
    <row r="272" spans="2:19" x14ac:dyDescent="0.3">
      <c r="B272">
        <v>15282</v>
      </c>
      <c r="C272" s="133" t="s">
        <v>544</v>
      </c>
      <c r="D272" s="133" t="s">
        <v>528</v>
      </c>
      <c r="E272">
        <v>88.47</v>
      </c>
      <c r="F272">
        <v>88.47</v>
      </c>
      <c r="G272">
        <v>11.530000000000001</v>
      </c>
      <c r="H272">
        <v>0</v>
      </c>
      <c r="I272" s="133" t="str">
        <f>lirot_pensia_exposure4[[#This Row],[company_name]]</f>
        <v xml:space="preserve">הראל פנסיה וגמל </v>
      </c>
      <c r="J272" s="133" t="s">
        <v>550</v>
      </c>
      <c r="L272" t="str">
        <f>lirot_pensia_exposure4[[#This Row],[Column2]]</f>
        <v xml:space="preserve"> הראל פנסיה כללית עוקב מדדי אג"ח</v>
      </c>
      <c r="M272">
        <f>lirot_pensia_exposure4[[#This Row],[fund_id]]</f>
        <v>15282</v>
      </c>
      <c r="P272">
        <f>lirot_pensia_exposure4[[#This Row],[חשיפה למטח]]</f>
        <v>88.47</v>
      </c>
      <c r="Q272">
        <f>lirot_pensia_exposure4[[#This Row],[חשיפה לחול]]</f>
        <v>88.47</v>
      </c>
      <c r="R272">
        <f>lirot_pensia_exposure4[[#This Row],[חשיפה לישראל]]</f>
        <v>11.530000000000001</v>
      </c>
      <c r="S272">
        <f>lirot_pensia_exposure4[[#This Row],[חשיפה מנייתית]]</f>
        <v>0</v>
      </c>
    </row>
    <row r="273" spans="2:19" x14ac:dyDescent="0.3">
      <c r="B273">
        <v>15313</v>
      </c>
      <c r="C273" s="133" t="s">
        <v>546</v>
      </c>
      <c r="D273" s="133" t="s">
        <v>529</v>
      </c>
      <c r="E273">
        <v>21</v>
      </c>
      <c r="F273">
        <v>35.159999999999997</v>
      </c>
      <c r="G273">
        <v>64.84</v>
      </c>
      <c r="H273">
        <v>25.62</v>
      </c>
      <c r="I273" s="133" t="str">
        <f>lirot_pensia_exposure4[[#This Row],[company_name]]</f>
        <v xml:space="preserve">אלטשולר שחם גמל ופנסיה </v>
      </c>
      <c r="J273" s="133" t="s">
        <v>550</v>
      </c>
      <c r="L273" t="str">
        <f>lirot_pensia_exposure4[[#This Row],[Column2]]</f>
        <v xml:space="preserve"> אלטשולר שחם פנסיה כללית הלכה למקבלי קצבה</v>
      </c>
      <c r="M273">
        <f>lirot_pensia_exposure4[[#This Row],[fund_id]]</f>
        <v>15313</v>
      </c>
      <c r="P273">
        <f>lirot_pensia_exposure4[[#This Row],[חשיפה למטח]]</f>
        <v>21</v>
      </c>
      <c r="Q273">
        <f>lirot_pensia_exposure4[[#This Row],[חשיפה לחול]]</f>
        <v>35.159999999999997</v>
      </c>
      <c r="R273">
        <f>lirot_pensia_exposure4[[#This Row],[חשיפה לישראל]]</f>
        <v>64.84</v>
      </c>
      <c r="S273">
        <f>lirot_pensia_exposure4[[#This Row],[חשיפה מנייתית]]</f>
        <v>25.62</v>
      </c>
    </row>
    <row r="274" spans="2:19" x14ac:dyDescent="0.3">
      <c r="B274">
        <v>15314</v>
      </c>
      <c r="C274" s="133" t="s">
        <v>546</v>
      </c>
      <c r="D274" s="133" t="s">
        <v>530</v>
      </c>
      <c r="E274">
        <v>6.11</v>
      </c>
      <c r="F274">
        <v>5.95</v>
      </c>
      <c r="G274">
        <v>94.05</v>
      </c>
      <c r="H274">
        <v>12.57</v>
      </c>
      <c r="I274" s="133" t="str">
        <f>lirot_pensia_exposure4[[#This Row],[company_name]]</f>
        <v xml:space="preserve">אלטשולר שחם גמל ופנסיה </v>
      </c>
      <c r="J274" s="133" t="s">
        <v>550</v>
      </c>
      <c r="L274" t="str">
        <f>lirot_pensia_exposure4[[#This Row],[Column2]]</f>
        <v xml:space="preserve"> אלטשולר שחם פנסיה מקיפה הלכה למקבלי קצבה</v>
      </c>
      <c r="M274">
        <f>lirot_pensia_exposure4[[#This Row],[fund_id]]</f>
        <v>15314</v>
      </c>
      <c r="P274">
        <f>lirot_pensia_exposure4[[#This Row],[חשיפה למטח]]</f>
        <v>6.11</v>
      </c>
      <c r="Q274">
        <f>lirot_pensia_exposure4[[#This Row],[חשיפה לחול]]</f>
        <v>5.95</v>
      </c>
      <c r="R274">
        <f>lirot_pensia_exposure4[[#This Row],[חשיפה לישראל]]</f>
        <v>94.05</v>
      </c>
      <c r="S274">
        <f>lirot_pensia_exposure4[[#This Row],[חשיפה מנייתית]]</f>
        <v>12.57</v>
      </c>
    </row>
    <row r="275" spans="2:19" x14ac:dyDescent="0.3">
      <c r="B275">
        <v>15342</v>
      </c>
      <c r="C275" s="133" t="s">
        <v>541</v>
      </c>
      <c r="D275" s="133" t="s">
        <v>531</v>
      </c>
      <c r="E275">
        <v>4.18</v>
      </c>
      <c r="F275">
        <v>3.88</v>
      </c>
      <c r="G275">
        <v>96.12</v>
      </c>
      <c r="H275">
        <v>0</v>
      </c>
      <c r="I275" s="133" t="str">
        <f>lirot_pensia_exposure4[[#This Row],[company_name]]</f>
        <v xml:space="preserve">מנורה מבטחים פנסיה וגמל </v>
      </c>
      <c r="J275" s="133" t="s">
        <v>550</v>
      </c>
      <c r="L275" t="str">
        <f>lirot_pensia_exposure4[[#This Row],[Column2]]</f>
        <v xml:space="preserve"> מנורה מבטחים פנסיה מסלול אג"ח ממשלות</v>
      </c>
      <c r="M275">
        <f>lirot_pensia_exposure4[[#This Row],[fund_id]]</f>
        <v>15342</v>
      </c>
      <c r="P275">
        <f>lirot_pensia_exposure4[[#This Row],[חשיפה למטח]]</f>
        <v>4.18</v>
      </c>
      <c r="Q275">
        <f>lirot_pensia_exposure4[[#This Row],[חשיפה לחול]]</f>
        <v>3.88</v>
      </c>
      <c r="R275">
        <f>lirot_pensia_exposure4[[#This Row],[חשיפה לישראל]]</f>
        <v>96.12</v>
      </c>
      <c r="S275">
        <f>lirot_pensia_exposure4[[#This Row],[חשיפה מנייתית]]</f>
        <v>0</v>
      </c>
    </row>
    <row r="276" spans="2:19" x14ac:dyDescent="0.3">
      <c r="B276">
        <v>15359</v>
      </c>
      <c r="C276" s="133" t="s">
        <v>540</v>
      </c>
      <c r="D276" s="133" t="s">
        <v>532</v>
      </c>
      <c r="E276">
        <v>71.55</v>
      </c>
      <c r="F276">
        <v>69.930000000000007</v>
      </c>
      <c r="G276">
        <v>30.069999999999993</v>
      </c>
      <c r="H276">
        <v>0</v>
      </c>
      <c r="I276" s="133" t="str">
        <f>lirot_pensia_exposure4[[#This Row],[company_name]]</f>
        <v xml:space="preserve">מיטב גמל ופנסיה </v>
      </c>
      <c r="J276" s="133" t="s">
        <v>550</v>
      </c>
      <c r="L276" t="str">
        <f>lirot_pensia_exposure4[[#This Row],[Column2]]</f>
        <v xml:space="preserve"> מיטב פנסיה מקיפה אג"ח סחיר</v>
      </c>
      <c r="M276">
        <f>lirot_pensia_exposure4[[#This Row],[fund_id]]</f>
        <v>15359</v>
      </c>
      <c r="P276">
        <f>lirot_pensia_exposure4[[#This Row],[חשיפה למטח]]</f>
        <v>71.55</v>
      </c>
      <c r="Q276">
        <f>lirot_pensia_exposure4[[#This Row],[חשיפה לחול]]</f>
        <v>69.930000000000007</v>
      </c>
      <c r="R276">
        <f>lirot_pensia_exposure4[[#This Row],[חשיפה לישראל]]</f>
        <v>30.069999999999993</v>
      </c>
      <c r="S276">
        <f>lirot_pensia_exposure4[[#This Row],[חשיפה מנייתית]]</f>
        <v>0</v>
      </c>
    </row>
    <row r="277" spans="2:19" x14ac:dyDescent="0.3">
      <c r="B277">
        <v>15360</v>
      </c>
      <c r="C277" s="133" t="s">
        <v>540</v>
      </c>
      <c r="D277" s="133" t="s">
        <v>533</v>
      </c>
      <c r="E277">
        <v>68.239999999999995</v>
      </c>
      <c r="F277">
        <v>69.599999999999994</v>
      </c>
      <c r="G277">
        <v>30.400000000000006</v>
      </c>
      <c r="H277">
        <v>69.599999999999994</v>
      </c>
      <c r="I277" s="133" t="str">
        <f>lirot_pensia_exposure4[[#This Row],[company_name]]</f>
        <v xml:space="preserve">מיטב גמל ופנסיה </v>
      </c>
      <c r="J277" s="133" t="s">
        <v>550</v>
      </c>
      <c r="L277" t="str">
        <f>lirot_pensia_exposure4[[#This Row],[Column2]]</f>
        <v xml:space="preserve"> מיטב פנסיה מקיפה מניות סחיר</v>
      </c>
      <c r="M277">
        <f>lirot_pensia_exposure4[[#This Row],[fund_id]]</f>
        <v>15360</v>
      </c>
      <c r="P277">
        <f>lirot_pensia_exposure4[[#This Row],[חשיפה למטח]]</f>
        <v>68.239999999999995</v>
      </c>
      <c r="Q277">
        <f>lirot_pensia_exposure4[[#This Row],[חשיפה לחול]]</f>
        <v>69.599999999999994</v>
      </c>
      <c r="R277">
        <f>lirot_pensia_exposure4[[#This Row],[חשיפה לישראל]]</f>
        <v>30.400000000000006</v>
      </c>
      <c r="S277">
        <f>lirot_pensia_exposure4[[#This Row],[חשיפה מנייתית]]</f>
        <v>69.599999999999994</v>
      </c>
    </row>
    <row r="278" spans="2:19" x14ac:dyDescent="0.3">
      <c r="B278">
        <v>15361</v>
      </c>
      <c r="C278" s="133" t="s">
        <v>540</v>
      </c>
      <c r="D278" s="133" t="s">
        <v>534</v>
      </c>
      <c r="E278">
        <v>100</v>
      </c>
      <c r="F278">
        <v>100</v>
      </c>
      <c r="G278">
        <v>0</v>
      </c>
      <c r="H278">
        <v>100</v>
      </c>
      <c r="I278" s="133" t="str">
        <f>lirot_pensia_exposure4[[#This Row],[company_name]]</f>
        <v xml:space="preserve">מיטב גמל ופנסיה </v>
      </c>
      <c r="J278" s="133" t="s">
        <v>550</v>
      </c>
      <c r="L278" t="str">
        <f>lirot_pensia_exposure4[[#This Row],[Column2]]</f>
        <v xml:space="preserve"> מיטב פנסיה כללית מניות סחיר</v>
      </c>
      <c r="M278">
        <f>lirot_pensia_exposure4[[#This Row],[fund_id]]</f>
        <v>15361</v>
      </c>
      <c r="P278">
        <f>lirot_pensia_exposure4[[#This Row],[חשיפה למטח]]</f>
        <v>100</v>
      </c>
      <c r="Q278">
        <f>lirot_pensia_exposure4[[#This Row],[חשיפה לחול]]</f>
        <v>100</v>
      </c>
      <c r="R278">
        <f>lirot_pensia_exposure4[[#This Row],[חשיפה לישראל]]</f>
        <v>0</v>
      </c>
      <c r="S278">
        <f>lirot_pensia_exposure4[[#This Row],[חשיפה מנייתית]]</f>
        <v>100</v>
      </c>
    </row>
    <row r="279" spans="2:19" x14ac:dyDescent="0.3">
      <c r="B279">
        <v>15362</v>
      </c>
      <c r="C279" s="133" t="s">
        <v>540</v>
      </c>
      <c r="D279" s="133" t="s">
        <v>535</v>
      </c>
      <c r="E279">
        <v>5.75</v>
      </c>
      <c r="F279">
        <v>100</v>
      </c>
      <c r="G279">
        <v>0</v>
      </c>
      <c r="H279">
        <v>98.52</v>
      </c>
      <c r="I279" s="133" t="str">
        <f>lirot_pensia_exposure4[[#This Row],[company_name]]</f>
        <v xml:space="preserve">מיטב גמל ופנסיה </v>
      </c>
      <c r="J279" s="133" t="s">
        <v>550</v>
      </c>
      <c r="L279" t="str">
        <f>lirot_pensia_exposure4[[#This Row],[Column2]]</f>
        <v xml:space="preserve"> מיטב פנסיה כללית עוקב מדדי מניות</v>
      </c>
      <c r="M279">
        <f>lirot_pensia_exposure4[[#This Row],[fund_id]]</f>
        <v>15362</v>
      </c>
      <c r="P279">
        <f>lirot_pensia_exposure4[[#This Row],[חשיפה למטח]]</f>
        <v>5.75</v>
      </c>
      <c r="Q279">
        <f>lirot_pensia_exposure4[[#This Row],[חשיפה לחול]]</f>
        <v>100</v>
      </c>
      <c r="R279">
        <f>lirot_pensia_exposure4[[#This Row],[חשיפה לישראל]]</f>
        <v>0</v>
      </c>
      <c r="S279">
        <f>lirot_pensia_exposure4[[#This Row],[חשיפה מנייתית]]</f>
        <v>98.52</v>
      </c>
    </row>
    <row r="280" spans="2:19" x14ac:dyDescent="0.3">
      <c r="B280">
        <v>15432</v>
      </c>
      <c r="C280" s="133" t="s">
        <v>542</v>
      </c>
      <c r="D280" s="133" t="s">
        <v>536</v>
      </c>
      <c r="E280">
        <v>7.08</v>
      </c>
      <c r="F280">
        <v>1.1499999999999999</v>
      </c>
      <c r="G280">
        <v>98.85</v>
      </c>
      <c r="H280">
        <v>71.7</v>
      </c>
      <c r="I280" s="133" t="str">
        <f>lirot_pensia_exposure4[[#This Row],[company_name]]</f>
        <v xml:space="preserve">כלל פנסיה וגמל </v>
      </c>
      <c r="J280" s="133" t="s">
        <v>550</v>
      </c>
      <c r="L280" t="str">
        <f>lirot_pensia_exposure4[[#This Row],[Column2]]</f>
        <v xml:space="preserve"> כלל פנסיה מניות סחיר</v>
      </c>
      <c r="M280">
        <f>lirot_pensia_exposure4[[#This Row],[fund_id]]</f>
        <v>15432</v>
      </c>
      <c r="P280">
        <f>lirot_pensia_exposure4[[#This Row],[חשיפה למטח]]</f>
        <v>7.08</v>
      </c>
      <c r="Q280">
        <f>lirot_pensia_exposure4[[#This Row],[חשיפה לחול]]</f>
        <v>1.1499999999999999</v>
      </c>
      <c r="R280">
        <f>lirot_pensia_exposure4[[#This Row],[חשיפה לישראל]]</f>
        <v>98.85</v>
      </c>
      <c r="S280">
        <f>lirot_pensia_exposure4[[#This Row],[חשיפה מנייתית]]</f>
        <v>71.7</v>
      </c>
    </row>
    <row r="281" spans="2:19" x14ac:dyDescent="0.3">
      <c r="B281">
        <v>15433</v>
      </c>
      <c r="C281" s="133" t="s">
        <v>542</v>
      </c>
      <c r="D281" s="133" t="s">
        <v>537</v>
      </c>
      <c r="E281">
        <v>5.16</v>
      </c>
      <c r="F281">
        <v>0.91</v>
      </c>
      <c r="G281">
        <v>99.09</v>
      </c>
      <c r="H281">
        <v>0.01</v>
      </c>
      <c r="I281" s="133" t="str">
        <f>lirot_pensia_exposure4[[#This Row],[company_name]]</f>
        <v xml:space="preserve">כלל פנסיה וגמל </v>
      </c>
      <c r="J281" s="133" t="s">
        <v>550</v>
      </c>
      <c r="L281" t="str">
        <f>lirot_pensia_exposure4[[#This Row],[Column2]]</f>
        <v xml:space="preserve"> כלל פנסיה אג"ח סחיר</v>
      </c>
      <c r="M281">
        <f>lirot_pensia_exposure4[[#This Row],[fund_id]]</f>
        <v>15433</v>
      </c>
      <c r="P281">
        <f>lirot_pensia_exposure4[[#This Row],[חשיפה למטח]]</f>
        <v>5.16</v>
      </c>
      <c r="Q281">
        <f>lirot_pensia_exposure4[[#This Row],[חשיפה לחול]]</f>
        <v>0.91</v>
      </c>
      <c r="R281">
        <f>lirot_pensia_exposure4[[#This Row],[חשיפה לישראל]]</f>
        <v>99.09</v>
      </c>
      <c r="S281">
        <f>lirot_pensia_exposure4[[#This Row],[חשיפה מנייתית]]</f>
        <v>0.01</v>
      </c>
    </row>
    <row r="282" spans="2:19" x14ac:dyDescent="0.3">
      <c r="B282">
        <v>15434</v>
      </c>
      <c r="C282" s="133" t="s">
        <v>542</v>
      </c>
      <c r="D282" s="133" t="s">
        <v>538</v>
      </c>
      <c r="E282">
        <v>8.5399999999999991</v>
      </c>
      <c r="F282">
        <v>1.6</v>
      </c>
      <c r="G282">
        <v>98.4</v>
      </c>
      <c r="H282">
        <v>97.3</v>
      </c>
      <c r="I282" s="133" t="str">
        <f>lirot_pensia_exposure4[[#This Row],[company_name]]</f>
        <v xml:space="preserve">כלל פנסיה וגמל </v>
      </c>
      <c r="J282" s="133" t="s">
        <v>550</v>
      </c>
      <c r="L282" t="str">
        <f>lirot_pensia_exposure4[[#This Row],[Column2]]</f>
        <v xml:space="preserve"> כלל פנסיה משלימה מניות סחיר</v>
      </c>
      <c r="M282">
        <f>lirot_pensia_exposure4[[#This Row],[fund_id]]</f>
        <v>15434</v>
      </c>
      <c r="P282">
        <f>lirot_pensia_exposure4[[#This Row],[חשיפה למטח]]</f>
        <v>8.5399999999999991</v>
      </c>
      <c r="Q282">
        <f>lirot_pensia_exposure4[[#This Row],[חשיפה לחול]]</f>
        <v>1.6</v>
      </c>
      <c r="R282">
        <f>lirot_pensia_exposure4[[#This Row],[חשיפה לישראל]]</f>
        <v>98.4</v>
      </c>
      <c r="S282">
        <f>lirot_pensia_exposure4[[#This Row],[חשיפה מנייתית]]</f>
        <v>97.3</v>
      </c>
    </row>
    <row r="283" spans="2:19" x14ac:dyDescent="0.3">
      <c r="B283">
        <v>15435</v>
      </c>
      <c r="C283" s="133" t="s">
        <v>542</v>
      </c>
      <c r="D283" s="133" t="s">
        <v>539</v>
      </c>
      <c r="E283">
        <v>3.64</v>
      </c>
      <c r="F283">
        <v>1.6</v>
      </c>
      <c r="G283">
        <v>98.4</v>
      </c>
      <c r="H283">
        <v>0.03</v>
      </c>
      <c r="I283" s="133" t="str">
        <f>lirot_pensia_exposure4[[#This Row],[company_name]]</f>
        <v xml:space="preserve">כלל פנסיה וגמל </v>
      </c>
      <c r="J283" s="133" t="s">
        <v>550</v>
      </c>
      <c r="L283" t="str">
        <f>lirot_pensia_exposure4[[#This Row],[Column2]]</f>
        <v xml:space="preserve"> כלל פנסיה משלימה אג"ח סחיר</v>
      </c>
      <c r="M283">
        <f>lirot_pensia_exposure4[[#This Row],[fund_id]]</f>
        <v>15435</v>
      </c>
      <c r="P283">
        <f>lirot_pensia_exposure4[[#This Row],[חשיפה למטח]]</f>
        <v>3.64</v>
      </c>
      <c r="Q283">
        <f>lirot_pensia_exposure4[[#This Row],[חשיפה לחול]]</f>
        <v>1.6</v>
      </c>
      <c r="R283">
        <f>lirot_pensia_exposure4[[#This Row],[חשיפה לישראל]]</f>
        <v>98.4</v>
      </c>
      <c r="S283">
        <f>lirot_pensia_exposure4[[#This Row],[חשיפה מנייתית]]</f>
        <v>0.03</v>
      </c>
    </row>
  </sheetData>
  <autoFilter ref="K1:K283" xr:uid="{723CD7BF-483D-4D6D-8EDC-5F04BC8B1398}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611A9-E4BC-42C5-B3AE-BFD22C733495}">
  <dimension ref="A1:C283"/>
  <sheetViews>
    <sheetView tabSelected="1" workbookViewId="0">
      <selection sqref="A1:A1048576"/>
    </sheetView>
  </sheetViews>
  <sheetFormatPr defaultRowHeight="14.4" x14ac:dyDescent="0.3"/>
  <cols>
    <col min="1" max="1" width="80.88671875" bestFit="1" customWidth="1"/>
    <col min="2" max="2" width="10.109375" bestFit="1" customWidth="1"/>
    <col min="3" max="3" width="69.77734375" bestFit="1" customWidth="1"/>
  </cols>
  <sheetData>
    <row r="1" spans="1:3" x14ac:dyDescent="0.3">
      <c r="A1" t="s">
        <v>223</v>
      </c>
      <c r="B1" t="s">
        <v>224</v>
      </c>
      <c r="C1" t="s">
        <v>225</v>
      </c>
    </row>
    <row r="2" spans="1:3" x14ac:dyDescent="0.3">
      <c r="A2" s="133" t="s">
        <v>226</v>
      </c>
      <c r="B2">
        <v>1589</v>
      </c>
      <c r="C2" s="133" t="s">
        <v>259</v>
      </c>
    </row>
    <row r="3" spans="1:3" x14ac:dyDescent="0.3">
      <c r="A3" s="133" t="s">
        <v>227</v>
      </c>
      <c r="B3">
        <v>1609</v>
      </c>
      <c r="C3" s="133" t="s">
        <v>260</v>
      </c>
    </row>
    <row r="4" spans="1:3" x14ac:dyDescent="0.3">
      <c r="A4" s="133" t="s">
        <v>227</v>
      </c>
      <c r="B4">
        <v>1619</v>
      </c>
      <c r="C4" s="133" t="s">
        <v>261</v>
      </c>
    </row>
    <row r="5" spans="1:3" x14ac:dyDescent="0.3">
      <c r="A5" s="133" t="s">
        <v>227</v>
      </c>
      <c r="B5">
        <v>1638</v>
      </c>
      <c r="C5" s="133" t="s">
        <v>262</v>
      </c>
    </row>
    <row r="6" spans="1:3" x14ac:dyDescent="0.3">
      <c r="A6" s="133" t="s">
        <v>227</v>
      </c>
      <c r="B6">
        <v>1645</v>
      </c>
      <c r="C6" s="133" t="s">
        <v>263</v>
      </c>
    </row>
    <row r="7" spans="1:3" x14ac:dyDescent="0.3">
      <c r="A7" s="133" t="s">
        <v>227</v>
      </c>
      <c r="B7">
        <v>1651</v>
      </c>
      <c r="C7" s="133" t="s">
        <v>264</v>
      </c>
    </row>
    <row r="8" spans="1:3" x14ac:dyDescent="0.3">
      <c r="A8" s="133" t="s">
        <v>227</v>
      </c>
      <c r="B8">
        <v>1652</v>
      </c>
      <c r="C8" s="133" t="s">
        <v>265</v>
      </c>
    </row>
    <row r="9" spans="1:3" x14ac:dyDescent="0.3">
      <c r="A9" s="133" t="s">
        <v>227</v>
      </c>
      <c r="B9">
        <v>1653</v>
      </c>
      <c r="C9" s="133" t="s">
        <v>266</v>
      </c>
    </row>
    <row r="10" spans="1:3" x14ac:dyDescent="0.3">
      <c r="A10" s="133" t="s">
        <v>227</v>
      </c>
      <c r="B10">
        <v>1666</v>
      </c>
      <c r="C10" s="133" t="s">
        <v>267</v>
      </c>
    </row>
    <row r="11" spans="1:3" x14ac:dyDescent="0.3">
      <c r="A11" s="133" t="s">
        <v>228</v>
      </c>
      <c r="B11">
        <v>2002</v>
      </c>
      <c r="C11" s="133" t="s">
        <v>268</v>
      </c>
    </row>
    <row r="12" spans="1:3" x14ac:dyDescent="0.3">
      <c r="A12" s="133" t="s">
        <v>228</v>
      </c>
      <c r="B12">
        <v>2004</v>
      </c>
      <c r="C12" s="133" t="s">
        <v>269</v>
      </c>
    </row>
    <row r="13" spans="1:3" x14ac:dyDescent="0.3">
      <c r="A13" s="133" t="s">
        <v>229</v>
      </c>
      <c r="B13">
        <v>2009</v>
      </c>
      <c r="C13" s="133" t="s">
        <v>270</v>
      </c>
    </row>
    <row r="14" spans="1:3" x14ac:dyDescent="0.3">
      <c r="A14" s="133" t="s">
        <v>229</v>
      </c>
      <c r="B14">
        <v>2012</v>
      </c>
      <c r="C14" s="133" t="s">
        <v>271</v>
      </c>
    </row>
    <row r="15" spans="1:3" x14ac:dyDescent="0.3">
      <c r="A15" s="133" t="s">
        <v>229</v>
      </c>
      <c r="B15">
        <v>2013</v>
      </c>
      <c r="C15" s="133" t="s">
        <v>272</v>
      </c>
    </row>
    <row r="16" spans="1:3" x14ac:dyDescent="0.3">
      <c r="A16" s="133" t="s">
        <v>229</v>
      </c>
      <c r="B16">
        <v>2014</v>
      </c>
      <c r="C16" s="133" t="s">
        <v>273</v>
      </c>
    </row>
    <row r="17" spans="1:3" x14ac:dyDescent="0.3">
      <c r="A17" s="133" t="s">
        <v>229</v>
      </c>
      <c r="B17">
        <v>2015</v>
      </c>
      <c r="C17" s="133" t="s">
        <v>274</v>
      </c>
    </row>
    <row r="18" spans="1:3" x14ac:dyDescent="0.3">
      <c r="A18" s="133" t="s">
        <v>229</v>
      </c>
      <c r="B18">
        <v>2016</v>
      </c>
      <c r="C18" s="133" t="s">
        <v>275</v>
      </c>
    </row>
    <row r="19" spans="1:3" x14ac:dyDescent="0.3">
      <c r="A19" s="133" t="s">
        <v>229</v>
      </c>
      <c r="B19">
        <v>2063</v>
      </c>
      <c r="C19" s="133" t="s">
        <v>276</v>
      </c>
    </row>
    <row r="20" spans="1:3" x14ac:dyDescent="0.3">
      <c r="A20" s="133" t="s">
        <v>230</v>
      </c>
      <c r="B20">
        <v>2102</v>
      </c>
      <c r="C20" s="133" t="s">
        <v>277</v>
      </c>
    </row>
    <row r="21" spans="1:3" x14ac:dyDescent="0.3">
      <c r="A21" s="133" t="s">
        <v>226</v>
      </c>
      <c r="B21">
        <v>2104</v>
      </c>
      <c r="C21" s="133" t="s">
        <v>278</v>
      </c>
    </row>
    <row r="22" spans="1:3" x14ac:dyDescent="0.3">
      <c r="A22" s="133" t="s">
        <v>226</v>
      </c>
      <c r="B22">
        <v>2105</v>
      </c>
      <c r="C22" s="133" t="s">
        <v>279</v>
      </c>
    </row>
    <row r="23" spans="1:3" x14ac:dyDescent="0.3">
      <c r="A23" s="133" t="s">
        <v>231</v>
      </c>
      <c r="B23">
        <v>2108</v>
      </c>
      <c r="C23" s="133" t="s">
        <v>280</v>
      </c>
    </row>
    <row r="24" spans="1:3" x14ac:dyDescent="0.3">
      <c r="A24" s="133" t="s">
        <v>231</v>
      </c>
      <c r="B24">
        <v>2109</v>
      </c>
      <c r="C24" s="133" t="s">
        <v>281</v>
      </c>
    </row>
    <row r="25" spans="1:3" x14ac:dyDescent="0.3">
      <c r="A25" s="133" t="s">
        <v>230</v>
      </c>
      <c r="B25">
        <v>2112</v>
      </c>
      <c r="C25" s="133" t="s">
        <v>282</v>
      </c>
    </row>
    <row r="26" spans="1:3" x14ac:dyDescent="0.3">
      <c r="A26" s="133" t="s">
        <v>230</v>
      </c>
      <c r="B26">
        <v>2142</v>
      </c>
      <c r="C26" s="133" t="s">
        <v>283</v>
      </c>
    </row>
    <row r="27" spans="1:3" x14ac:dyDescent="0.3">
      <c r="A27" s="133" t="s">
        <v>230</v>
      </c>
      <c r="B27">
        <v>2143</v>
      </c>
      <c r="C27" s="133" t="s">
        <v>284</v>
      </c>
    </row>
    <row r="28" spans="1:3" x14ac:dyDescent="0.3">
      <c r="A28" s="133" t="s">
        <v>230</v>
      </c>
      <c r="B28">
        <v>2144</v>
      </c>
      <c r="C28" s="133" t="s">
        <v>285</v>
      </c>
    </row>
    <row r="29" spans="1:3" x14ac:dyDescent="0.3">
      <c r="A29" s="133" t="s">
        <v>232</v>
      </c>
      <c r="B29">
        <v>2145</v>
      </c>
      <c r="C29" s="133" t="s">
        <v>286</v>
      </c>
    </row>
    <row r="30" spans="1:3" x14ac:dyDescent="0.3">
      <c r="A30" s="133" t="s">
        <v>232</v>
      </c>
      <c r="B30">
        <v>2146</v>
      </c>
      <c r="C30" s="133" t="s">
        <v>287</v>
      </c>
    </row>
    <row r="31" spans="1:3" x14ac:dyDescent="0.3">
      <c r="A31" s="133" t="s">
        <v>232</v>
      </c>
      <c r="B31">
        <v>2147</v>
      </c>
      <c r="C31" s="133" t="s">
        <v>288</v>
      </c>
    </row>
    <row r="32" spans="1:3" x14ac:dyDescent="0.3">
      <c r="A32" s="133" t="s">
        <v>232</v>
      </c>
      <c r="B32">
        <v>2148</v>
      </c>
      <c r="C32" s="133" t="s">
        <v>289</v>
      </c>
    </row>
    <row r="33" spans="1:3" x14ac:dyDescent="0.3">
      <c r="A33" s="133" t="s">
        <v>232</v>
      </c>
      <c r="B33">
        <v>2149</v>
      </c>
      <c r="C33" s="133" t="s">
        <v>290</v>
      </c>
    </row>
    <row r="34" spans="1:3" x14ac:dyDescent="0.3">
      <c r="A34" s="133" t="s">
        <v>226</v>
      </c>
      <c r="B34">
        <v>2155</v>
      </c>
      <c r="C34" s="133" t="s">
        <v>291</v>
      </c>
    </row>
    <row r="35" spans="1:3" x14ac:dyDescent="0.3">
      <c r="A35" s="133" t="s">
        <v>226</v>
      </c>
      <c r="B35">
        <v>2156</v>
      </c>
      <c r="C35" s="133" t="s">
        <v>292</v>
      </c>
    </row>
    <row r="36" spans="1:3" x14ac:dyDescent="0.3">
      <c r="A36" s="133" t="s">
        <v>226</v>
      </c>
      <c r="B36">
        <v>2157</v>
      </c>
      <c r="C36" s="133" t="s">
        <v>293</v>
      </c>
    </row>
    <row r="37" spans="1:3" x14ac:dyDescent="0.3">
      <c r="A37" s="133" t="s">
        <v>231</v>
      </c>
      <c r="B37">
        <v>2158</v>
      </c>
      <c r="C37" s="133" t="s">
        <v>294</v>
      </c>
    </row>
    <row r="38" spans="1:3" x14ac:dyDescent="0.3">
      <c r="A38" s="133" t="s">
        <v>231</v>
      </c>
      <c r="B38">
        <v>2159</v>
      </c>
      <c r="C38" s="133" t="s">
        <v>295</v>
      </c>
    </row>
    <row r="39" spans="1:3" x14ac:dyDescent="0.3">
      <c r="A39" s="133" t="s">
        <v>231</v>
      </c>
      <c r="B39">
        <v>2160</v>
      </c>
      <c r="C39" s="133" t="s">
        <v>296</v>
      </c>
    </row>
    <row r="40" spans="1:3" x14ac:dyDescent="0.3">
      <c r="A40" s="133" t="s">
        <v>233</v>
      </c>
      <c r="B40">
        <v>2164</v>
      </c>
      <c r="C40" s="133" t="s">
        <v>297</v>
      </c>
    </row>
    <row r="41" spans="1:3" x14ac:dyDescent="0.3">
      <c r="A41" s="133" t="s">
        <v>234</v>
      </c>
      <c r="B41">
        <v>2172</v>
      </c>
      <c r="C41" s="133" t="s">
        <v>298</v>
      </c>
    </row>
    <row r="42" spans="1:3" x14ac:dyDescent="0.3">
      <c r="A42" s="133" t="s">
        <v>234</v>
      </c>
      <c r="B42">
        <v>2173</v>
      </c>
      <c r="C42" s="133" t="s">
        <v>299</v>
      </c>
    </row>
    <row r="43" spans="1:3" x14ac:dyDescent="0.3">
      <c r="A43" s="133" t="s">
        <v>234</v>
      </c>
      <c r="B43">
        <v>2174</v>
      </c>
      <c r="C43" s="133" t="s">
        <v>300</v>
      </c>
    </row>
    <row r="44" spans="1:3" x14ac:dyDescent="0.3">
      <c r="A44" s="133" t="s">
        <v>234</v>
      </c>
      <c r="B44">
        <v>2175</v>
      </c>
      <c r="C44" s="133" t="s">
        <v>301</v>
      </c>
    </row>
    <row r="45" spans="1:3" x14ac:dyDescent="0.3">
      <c r="A45" s="133" t="s">
        <v>235</v>
      </c>
      <c r="B45">
        <v>2176</v>
      </c>
      <c r="C45" s="133" t="s">
        <v>302</v>
      </c>
    </row>
    <row r="46" spans="1:3" x14ac:dyDescent="0.3">
      <c r="A46" s="133" t="s">
        <v>234</v>
      </c>
      <c r="B46">
        <v>2177</v>
      </c>
      <c r="C46" s="133" t="s">
        <v>303</v>
      </c>
    </row>
    <row r="47" spans="1:3" x14ac:dyDescent="0.3">
      <c r="A47" s="133" t="s">
        <v>229</v>
      </c>
      <c r="B47">
        <v>2182</v>
      </c>
      <c r="C47" s="133" t="s">
        <v>304</v>
      </c>
    </row>
    <row r="48" spans="1:3" x14ac:dyDescent="0.3">
      <c r="A48" s="133" t="s">
        <v>229</v>
      </c>
      <c r="B48">
        <v>2183</v>
      </c>
      <c r="C48" s="133" t="s">
        <v>305</v>
      </c>
    </row>
    <row r="49" spans="1:3" x14ac:dyDescent="0.3">
      <c r="A49" s="133" t="s">
        <v>229</v>
      </c>
      <c r="B49">
        <v>2184</v>
      </c>
      <c r="C49" s="133" t="s">
        <v>306</v>
      </c>
    </row>
    <row r="50" spans="1:3" x14ac:dyDescent="0.3">
      <c r="A50" s="133" t="s">
        <v>236</v>
      </c>
      <c r="B50">
        <v>2187</v>
      </c>
      <c r="C50" s="133" t="s">
        <v>307</v>
      </c>
    </row>
    <row r="51" spans="1:3" x14ac:dyDescent="0.3">
      <c r="A51" s="133" t="s">
        <v>236</v>
      </c>
      <c r="B51">
        <v>2188</v>
      </c>
      <c r="C51" s="133" t="s">
        <v>308</v>
      </c>
    </row>
    <row r="52" spans="1:3" x14ac:dyDescent="0.3">
      <c r="A52" s="133" t="s">
        <v>236</v>
      </c>
      <c r="B52">
        <v>2189</v>
      </c>
      <c r="C52" s="133" t="s">
        <v>309</v>
      </c>
    </row>
    <row r="53" spans="1:3" x14ac:dyDescent="0.3">
      <c r="A53" s="133" t="s">
        <v>237</v>
      </c>
      <c r="B53">
        <v>2196</v>
      </c>
      <c r="C53" s="133" t="s">
        <v>310</v>
      </c>
    </row>
    <row r="54" spans="1:3" x14ac:dyDescent="0.3">
      <c r="A54" s="133" t="s">
        <v>236</v>
      </c>
      <c r="B54">
        <v>2201</v>
      </c>
      <c r="C54" s="133" t="s">
        <v>311</v>
      </c>
    </row>
    <row r="55" spans="1:3" x14ac:dyDescent="0.3">
      <c r="A55" s="133" t="s">
        <v>238</v>
      </c>
      <c r="B55">
        <v>2202</v>
      </c>
      <c r="C55" s="133" t="s">
        <v>312</v>
      </c>
    </row>
    <row r="56" spans="1:3" x14ac:dyDescent="0.3">
      <c r="A56" s="133" t="s">
        <v>234</v>
      </c>
      <c r="B56">
        <v>2203</v>
      </c>
      <c r="C56" s="133" t="s">
        <v>313</v>
      </c>
    </row>
    <row r="57" spans="1:3" x14ac:dyDescent="0.3">
      <c r="A57" s="133" t="s">
        <v>233</v>
      </c>
      <c r="B57">
        <v>2204</v>
      </c>
      <c r="C57" s="133" t="s">
        <v>314</v>
      </c>
    </row>
    <row r="58" spans="1:3" x14ac:dyDescent="0.3">
      <c r="A58" s="133" t="s">
        <v>228</v>
      </c>
      <c r="B58">
        <v>2205</v>
      </c>
      <c r="C58" s="133" t="s">
        <v>315</v>
      </c>
    </row>
    <row r="59" spans="1:3" x14ac:dyDescent="0.3">
      <c r="A59" s="133" t="s">
        <v>235</v>
      </c>
      <c r="B59">
        <v>2206</v>
      </c>
      <c r="C59" s="133" t="s">
        <v>316</v>
      </c>
    </row>
    <row r="60" spans="1:3" x14ac:dyDescent="0.3">
      <c r="A60" s="133" t="s">
        <v>230</v>
      </c>
      <c r="B60">
        <v>2207</v>
      </c>
      <c r="C60" s="133" t="s">
        <v>317</v>
      </c>
    </row>
    <row r="61" spans="1:3" x14ac:dyDescent="0.3">
      <c r="A61" s="133" t="s">
        <v>232</v>
      </c>
      <c r="B61">
        <v>2208</v>
      </c>
      <c r="C61" s="133" t="s">
        <v>318</v>
      </c>
    </row>
    <row r="62" spans="1:3" x14ac:dyDescent="0.3">
      <c r="A62" s="133" t="s">
        <v>229</v>
      </c>
      <c r="B62">
        <v>2212</v>
      </c>
      <c r="C62" s="133" t="s">
        <v>319</v>
      </c>
    </row>
    <row r="63" spans="1:3" x14ac:dyDescent="0.3">
      <c r="A63" s="133" t="s">
        <v>227</v>
      </c>
      <c r="B63">
        <v>2213</v>
      </c>
      <c r="C63" s="133" t="s">
        <v>320</v>
      </c>
    </row>
    <row r="64" spans="1:3" x14ac:dyDescent="0.3">
      <c r="A64" s="133" t="s">
        <v>238</v>
      </c>
      <c r="B64">
        <v>7234</v>
      </c>
      <c r="C64" s="133" t="s">
        <v>321</v>
      </c>
    </row>
    <row r="65" spans="1:3" x14ac:dyDescent="0.3">
      <c r="A65" s="133" t="s">
        <v>238</v>
      </c>
      <c r="B65">
        <v>7235</v>
      </c>
      <c r="C65" s="133" t="s">
        <v>322</v>
      </c>
    </row>
    <row r="66" spans="1:3" x14ac:dyDescent="0.3">
      <c r="A66" s="133" t="s">
        <v>238</v>
      </c>
      <c r="B66">
        <v>7236</v>
      </c>
      <c r="C66" s="133" t="s">
        <v>323</v>
      </c>
    </row>
    <row r="67" spans="1:3" x14ac:dyDescent="0.3">
      <c r="A67" s="133" t="s">
        <v>238</v>
      </c>
      <c r="B67">
        <v>8318</v>
      </c>
      <c r="C67" s="133" t="s">
        <v>324</v>
      </c>
    </row>
    <row r="68" spans="1:3" x14ac:dyDescent="0.3">
      <c r="A68" s="133" t="s">
        <v>238</v>
      </c>
      <c r="B68">
        <v>8319</v>
      </c>
      <c r="C68" s="133" t="s">
        <v>325</v>
      </c>
    </row>
    <row r="69" spans="1:3" x14ac:dyDescent="0.3">
      <c r="A69" s="133" t="s">
        <v>238</v>
      </c>
      <c r="B69">
        <v>8320</v>
      </c>
      <c r="C69" s="133" t="s">
        <v>326</v>
      </c>
    </row>
    <row r="70" spans="1:3" x14ac:dyDescent="0.3">
      <c r="A70" s="133" t="s">
        <v>229</v>
      </c>
      <c r="B70">
        <v>8561</v>
      </c>
      <c r="C70" s="133" t="s">
        <v>327</v>
      </c>
    </row>
    <row r="71" spans="1:3" x14ac:dyDescent="0.3">
      <c r="A71" s="133" t="s">
        <v>239</v>
      </c>
      <c r="B71">
        <v>8580</v>
      </c>
      <c r="C71" s="133" t="s">
        <v>328</v>
      </c>
    </row>
    <row r="72" spans="1:3" x14ac:dyDescent="0.3">
      <c r="A72" s="133" t="s">
        <v>234</v>
      </c>
      <c r="B72">
        <v>8588</v>
      </c>
      <c r="C72" s="133" t="s">
        <v>329</v>
      </c>
    </row>
    <row r="73" spans="1:3" x14ac:dyDescent="0.3">
      <c r="A73" s="133" t="s">
        <v>230</v>
      </c>
      <c r="B73">
        <v>8602</v>
      </c>
      <c r="C73" s="133" t="s">
        <v>330</v>
      </c>
    </row>
    <row r="74" spans="1:3" x14ac:dyDescent="0.3">
      <c r="A74" s="133" t="s">
        <v>230</v>
      </c>
      <c r="B74">
        <v>8603</v>
      </c>
      <c r="C74" s="133" t="s">
        <v>331</v>
      </c>
    </row>
    <row r="75" spans="1:3" x14ac:dyDescent="0.3">
      <c r="A75" s="133" t="s">
        <v>232</v>
      </c>
      <c r="B75">
        <v>8604</v>
      </c>
      <c r="C75" s="133" t="s">
        <v>332</v>
      </c>
    </row>
    <row r="76" spans="1:3" x14ac:dyDescent="0.3">
      <c r="A76" s="133" t="s">
        <v>226</v>
      </c>
      <c r="B76">
        <v>8645</v>
      </c>
      <c r="C76" s="133" t="s">
        <v>333</v>
      </c>
    </row>
    <row r="77" spans="1:3" x14ac:dyDescent="0.3">
      <c r="A77" s="133" t="s">
        <v>230</v>
      </c>
      <c r="B77">
        <v>8801</v>
      </c>
      <c r="C77" s="133" t="s">
        <v>334</v>
      </c>
    </row>
    <row r="78" spans="1:3" x14ac:dyDescent="0.3">
      <c r="A78" s="133" t="s">
        <v>230</v>
      </c>
      <c r="B78">
        <v>8802</v>
      </c>
      <c r="C78" s="133" t="s">
        <v>335</v>
      </c>
    </row>
    <row r="79" spans="1:3" x14ac:dyDescent="0.3">
      <c r="A79" s="133" t="s">
        <v>230</v>
      </c>
      <c r="B79">
        <v>8803</v>
      </c>
      <c r="C79" s="133" t="s">
        <v>336</v>
      </c>
    </row>
    <row r="80" spans="1:3" x14ac:dyDescent="0.3">
      <c r="A80" s="133" t="s">
        <v>234</v>
      </c>
      <c r="B80">
        <v>8806</v>
      </c>
      <c r="C80" s="133" t="s">
        <v>337</v>
      </c>
    </row>
    <row r="81" spans="1:3" x14ac:dyDescent="0.3">
      <c r="A81" s="133" t="s">
        <v>229</v>
      </c>
      <c r="B81">
        <v>8812</v>
      </c>
      <c r="C81" s="133" t="s">
        <v>338</v>
      </c>
    </row>
    <row r="82" spans="1:3" x14ac:dyDescent="0.3">
      <c r="A82" s="133" t="s">
        <v>234</v>
      </c>
      <c r="B82">
        <v>9097</v>
      </c>
      <c r="C82" s="133" t="s">
        <v>339</v>
      </c>
    </row>
    <row r="83" spans="1:3" x14ac:dyDescent="0.3">
      <c r="A83" s="133" t="s">
        <v>232</v>
      </c>
      <c r="B83">
        <v>9453</v>
      </c>
      <c r="C83" s="133" t="s">
        <v>340</v>
      </c>
    </row>
    <row r="84" spans="1:3" x14ac:dyDescent="0.3">
      <c r="A84" s="133" t="s">
        <v>232</v>
      </c>
      <c r="B84">
        <v>9454</v>
      </c>
      <c r="C84" s="133" t="s">
        <v>341</v>
      </c>
    </row>
    <row r="85" spans="1:3" x14ac:dyDescent="0.3">
      <c r="A85" s="133" t="s">
        <v>232</v>
      </c>
      <c r="B85">
        <v>9455</v>
      </c>
      <c r="C85" s="133" t="s">
        <v>342</v>
      </c>
    </row>
    <row r="86" spans="1:3" x14ac:dyDescent="0.3">
      <c r="A86" s="133" t="s">
        <v>235</v>
      </c>
      <c r="B86">
        <v>9633</v>
      </c>
      <c r="C86" s="133" t="s">
        <v>343</v>
      </c>
    </row>
    <row r="87" spans="1:3" x14ac:dyDescent="0.3">
      <c r="A87" s="133" t="s">
        <v>235</v>
      </c>
      <c r="B87">
        <v>9634</v>
      </c>
      <c r="C87" s="133" t="s">
        <v>344</v>
      </c>
    </row>
    <row r="88" spans="1:3" x14ac:dyDescent="0.3">
      <c r="A88" s="133" t="s">
        <v>235</v>
      </c>
      <c r="B88">
        <v>9635</v>
      </c>
      <c r="C88" s="133" t="s">
        <v>345</v>
      </c>
    </row>
    <row r="89" spans="1:3" x14ac:dyDescent="0.3">
      <c r="A89" s="133" t="s">
        <v>228</v>
      </c>
      <c r="B89">
        <v>9647</v>
      </c>
      <c r="C89" s="133" t="s">
        <v>346</v>
      </c>
    </row>
    <row r="90" spans="1:3" x14ac:dyDescent="0.3">
      <c r="A90" s="133" t="s">
        <v>228</v>
      </c>
      <c r="B90">
        <v>9648</v>
      </c>
      <c r="C90" s="133" t="s">
        <v>347</v>
      </c>
    </row>
    <row r="91" spans="1:3" x14ac:dyDescent="0.3">
      <c r="A91" s="133" t="s">
        <v>228</v>
      </c>
      <c r="B91">
        <v>9649</v>
      </c>
      <c r="C91" s="133" t="s">
        <v>348</v>
      </c>
    </row>
    <row r="92" spans="1:3" x14ac:dyDescent="0.3">
      <c r="A92" s="133" t="s">
        <v>228</v>
      </c>
      <c r="B92">
        <v>9650</v>
      </c>
      <c r="C92" s="133" t="s">
        <v>349</v>
      </c>
    </row>
    <row r="93" spans="1:3" x14ac:dyDescent="0.3">
      <c r="A93" s="133" t="s">
        <v>228</v>
      </c>
      <c r="B93">
        <v>9654</v>
      </c>
      <c r="C93" s="133" t="s">
        <v>350</v>
      </c>
    </row>
    <row r="94" spans="1:3" x14ac:dyDescent="0.3">
      <c r="A94" s="133" t="s">
        <v>228</v>
      </c>
      <c r="B94">
        <v>9655</v>
      </c>
      <c r="C94" s="133" t="s">
        <v>351</v>
      </c>
    </row>
    <row r="95" spans="1:3" x14ac:dyDescent="0.3">
      <c r="A95" s="133" t="s">
        <v>228</v>
      </c>
      <c r="B95">
        <v>9656</v>
      </c>
      <c r="C95" s="133" t="s">
        <v>352</v>
      </c>
    </row>
    <row r="96" spans="1:3" x14ac:dyDescent="0.3">
      <c r="A96" s="133" t="s">
        <v>237</v>
      </c>
      <c r="B96">
        <v>9757</v>
      </c>
      <c r="C96" s="133" t="s">
        <v>353</v>
      </c>
    </row>
    <row r="97" spans="1:3" x14ac:dyDescent="0.3">
      <c r="A97" s="133" t="s">
        <v>237</v>
      </c>
      <c r="B97">
        <v>9758</v>
      </c>
      <c r="C97" s="133" t="s">
        <v>354</v>
      </c>
    </row>
    <row r="98" spans="1:3" x14ac:dyDescent="0.3">
      <c r="A98" s="133" t="s">
        <v>237</v>
      </c>
      <c r="B98">
        <v>9759</v>
      </c>
      <c r="C98" s="133" t="s">
        <v>355</v>
      </c>
    </row>
    <row r="99" spans="1:3" x14ac:dyDescent="0.3">
      <c r="A99" s="133" t="s">
        <v>237</v>
      </c>
      <c r="B99">
        <v>9760</v>
      </c>
      <c r="C99" s="133" t="s">
        <v>356</v>
      </c>
    </row>
    <row r="100" spans="1:3" x14ac:dyDescent="0.3">
      <c r="A100" s="133" t="s">
        <v>239</v>
      </c>
      <c r="B100">
        <v>9761</v>
      </c>
      <c r="C100" s="133" t="s">
        <v>357</v>
      </c>
    </row>
    <row r="101" spans="1:3" x14ac:dyDescent="0.3">
      <c r="A101" s="133" t="s">
        <v>239</v>
      </c>
      <c r="B101">
        <v>9762</v>
      </c>
      <c r="C101" s="133" t="s">
        <v>358</v>
      </c>
    </row>
    <row r="102" spans="1:3" x14ac:dyDescent="0.3">
      <c r="A102" s="133" t="s">
        <v>239</v>
      </c>
      <c r="B102">
        <v>9763</v>
      </c>
      <c r="C102" s="133" t="s">
        <v>359</v>
      </c>
    </row>
    <row r="103" spans="1:3" x14ac:dyDescent="0.3">
      <c r="A103" s="133" t="s">
        <v>234</v>
      </c>
      <c r="B103">
        <v>9823</v>
      </c>
      <c r="C103" s="133" t="s">
        <v>360</v>
      </c>
    </row>
    <row r="104" spans="1:3" x14ac:dyDescent="0.3">
      <c r="A104" s="133" t="s">
        <v>234</v>
      </c>
      <c r="B104">
        <v>9827</v>
      </c>
      <c r="C104" s="133" t="s">
        <v>361</v>
      </c>
    </row>
    <row r="105" spans="1:3" x14ac:dyDescent="0.3">
      <c r="A105" s="133" t="s">
        <v>234</v>
      </c>
      <c r="B105">
        <v>9829</v>
      </c>
      <c r="C105" s="133" t="s">
        <v>362</v>
      </c>
    </row>
    <row r="106" spans="1:3" x14ac:dyDescent="0.3">
      <c r="A106" s="133" t="s">
        <v>233</v>
      </c>
      <c r="B106">
        <v>9856</v>
      </c>
      <c r="C106" s="133" t="s">
        <v>363</v>
      </c>
    </row>
    <row r="107" spans="1:3" x14ac:dyDescent="0.3">
      <c r="A107" s="133" t="s">
        <v>233</v>
      </c>
      <c r="B107">
        <v>9858</v>
      </c>
      <c r="C107" s="133" t="s">
        <v>364</v>
      </c>
    </row>
    <row r="108" spans="1:3" x14ac:dyDescent="0.3">
      <c r="A108" s="133" t="s">
        <v>233</v>
      </c>
      <c r="B108">
        <v>9862</v>
      </c>
      <c r="C108" s="133" t="s">
        <v>365</v>
      </c>
    </row>
    <row r="109" spans="1:3" x14ac:dyDescent="0.3">
      <c r="A109" s="133" t="s">
        <v>226</v>
      </c>
      <c r="B109">
        <v>9967</v>
      </c>
      <c r="C109" s="133" t="s">
        <v>366</v>
      </c>
    </row>
    <row r="110" spans="1:3" x14ac:dyDescent="0.3">
      <c r="A110" s="133" t="s">
        <v>226</v>
      </c>
      <c r="B110">
        <v>9968</v>
      </c>
      <c r="C110" s="133" t="s">
        <v>367</v>
      </c>
    </row>
    <row r="111" spans="1:3" x14ac:dyDescent="0.3">
      <c r="A111" s="133" t="s">
        <v>231</v>
      </c>
      <c r="B111">
        <v>9972</v>
      </c>
      <c r="C111" s="133" t="s">
        <v>368</v>
      </c>
    </row>
    <row r="112" spans="1:3" x14ac:dyDescent="0.3">
      <c r="A112" s="133" t="s">
        <v>231</v>
      </c>
      <c r="B112">
        <v>9973</v>
      </c>
      <c r="C112" s="133" t="s">
        <v>369</v>
      </c>
    </row>
    <row r="113" spans="1:3" x14ac:dyDescent="0.3">
      <c r="A113" s="133" t="s">
        <v>236</v>
      </c>
      <c r="B113">
        <v>9974</v>
      </c>
      <c r="C113" s="133" t="s">
        <v>370</v>
      </c>
    </row>
    <row r="114" spans="1:3" x14ac:dyDescent="0.3">
      <c r="A114" s="133" t="s">
        <v>236</v>
      </c>
      <c r="B114">
        <v>9975</v>
      </c>
      <c r="C114" s="133" t="s">
        <v>371</v>
      </c>
    </row>
    <row r="115" spans="1:3" x14ac:dyDescent="0.3">
      <c r="A115" s="133" t="s">
        <v>236</v>
      </c>
      <c r="B115">
        <v>9976</v>
      </c>
      <c r="C115" s="133" t="s">
        <v>372</v>
      </c>
    </row>
    <row r="116" spans="1:3" x14ac:dyDescent="0.3">
      <c r="A116" s="133" t="s">
        <v>236</v>
      </c>
      <c r="B116">
        <v>9979</v>
      </c>
      <c r="C116" s="133" t="s">
        <v>373</v>
      </c>
    </row>
    <row r="117" spans="1:3" x14ac:dyDescent="0.3">
      <c r="A117" s="133" t="s">
        <v>236</v>
      </c>
      <c r="B117">
        <v>9984</v>
      </c>
      <c r="C117" s="133" t="s">
        <v>374</v>
      </c>
    </row>
    <row r="118" spans="1:3" x14ac:dyDescent="0.3">
      <c r="A118" s="133" t="s">
        <v>236</v>
      </c>
      <c r="B118">
        <v>9987</v>
      </c>
      <c r="C118" s="133" t="s">
        <v>375</v>
      </c>
    </row>
    <row r="119" spans="1:3" x14ac:dyDescent="0.3">
      <c r="A119" s="133" t="s">
        <v>234</v>
      </c>
      <c r="B119">
        <v>12027</v>
      </c>
      <c r="C119" s="133" t="s">
        <v>376</v>
      </c>
    </row>
    <row r="120" spans="1:3" x14ac:dyDescent="0.3">
      <c r="A120" s="133" t="s">
        <v>234</v>
      </c>
      <c r="B120">
        <v>12028</v>
      </c>
      <c r="C120" s="133" t="s">
        <v>377</v>
      </c>
    </row>
    <row r="121" spans="1:3" x14ac:dyDescent="0.3">
      <c r="A121" s="133" t="s">
        <v>236</v>
      </c>
      <c r="B121">
        <v>12119</v>
      </c>
      <c r="C121" s="133" t="s">
        <v>378</v>
      </c>
    </row>
    <row r="122" spans="1:3" x14ac:dyDescent="0.3">
      <c r="A122" s="133" t="s">
        <v>238</v>
      </c>
      <c r="B122">
        <v>12120</v>
      </c>
      <c r="C122" s="133" t="s">
        <v>379</v>
      </c>
    </row>
    <row r="123" spans="1:3" x14ac:dyDescent="0.3">
      <c r="A123" s="133" t="s">
        <v>237</v>
      </c>
      <c r="B123">
        <v>12138</v>
      </c>
      <c r="C123" s="133" t="s">
        <v>380</v>
      </c>
    </row>
    <row r="124" spans="1:3" x14ac:dyDescent="0.3">
      <c r="A124" s="133" t="s">
        <v>239</v>
      </c>
      <c r="B124">
        <v>12139</v>
      </c>
      <c r="C124" s="133" t="s">
        <v>381</v>
      </c>
    </row>
    <row r="125" spans="1:3" x14ac:dyDescent="0.3">
      <c r="A125" s="133" t="s">
        <v>233</v>
      </c>
      <c r="B125">
        <v>12140</v>
      </c>
      <c r="C125" s="133" t="s">
        <v>382</v>
      </c>
    </row>
    <row r="126" spans="1:3" x14ac:dyDescent="0.3">
      <c r="A126" s="133" t="s">
        <v>230</v>
      </c>
      <c r="B126">
        <v>12145</v>
      </c>
      <c r="C126" s="133" t="s">
        <v>383</v>
      </c>
    </row>
    <row r="127" spans="1:3" x14ac:dyDescent="0.3">
      <c r="A127" s="133" t="s">
        <v>230</v>
      </c>
      <c r="B127">
        <v>12146</v>
      </c>
      <c r="C127" s="133" t="s">
        <v>384</v>
      </c>
    </row>
    <row r="128" spans="1:3" x14ac:dyDescent="0.3">
      <c r="A128" s="133" t="s">
        <v>230</v>
      </c>
      <c r="B128">
        <v>12147</v>
      </c>
      <c r="C128" s="133" t="s">
        <v>385</v>
      </c>
    </row>
    <row r="129" spans="1:3" x14ac:dyDescent="0.3">
      <c r="A129" s="133" t="s">
        <v>232</v>
      </c>
      <c r="B129">
        <v>12152</v>
      </c>
      <c r="C129" s="133" t="s">
        <v>386</v>
      </c>
    </row>
    <row r="130" spans="1:3" x14ac:dyDescent="0.3">
      <c r="A130" s="133" t="s">
        <v>227</v>
      </c>
      <c r="B130">
        <v>12154</v>
      </c>
      <c r="C130" s="133" t="s">
        <v>387</v>
      </c>
    </row>
    <row r="131" spans="1:3" x14ac:dyDescent="0.3">
      <c r="A131" s="133" t="s">
        <v>229</v>
      </c>
      <c r="B131">
        <v>12155</v>
      </c>
      <c r="C131" s="133" t="s">
        <v>388</v>
      </c>
    </row>
    <row r="132" spans="1:3" x14ac:dyDescent="0.3">
      <c r="A132" s="133" t="s">
        <v>226</v>
      </c>
      <c r="B132">
        <v>12157</v>
      </c>
      <c r="C132" s="133" t="s">
        <v>389</v>
      </c>
    </row>
    <row r="133" spans="1:3" x14ac:dyDescent="0.3">
      <c r="A133" s="133" t="s">
        <v>231</v>
      </c>
      <c r="B133">
        <v>12158</v>
      </c>
      <c r="C133" s="133" t="s">
        <v>390</v>
      </c>
    </row>
    <row r="134" spans="1:3" x14ac:dyDescent="0.3">
      <c r="A134" s="133" t="s">
        <v>228</v>
      </c>
      <c r="B134">
        <v>12176</v>
      </c>
      <c r="C134" s="133" t="s">
        <v>391</v>
      </c>
    </row>
    <row r="135" spans="1:3" x14ac:dyDescent="0.3">
      <c r="A135" s="133" t="s">
        <v>228</v>
      </c>
      <c r="B135">
        <v>12177</v>
      </c>
      <c r="C135" s="133" t="s">
        <v>392</v>
      </c>
    </row>
    <row r="136" spans="1:3" x14ac:dyDescent="0.3">
      <c r="A136" s="133" t="s">
        <v>235</v>
      </c>
      <c r="B136">
        <v>12251</v>
      </c>
      <c r="C136" s="133" t="s">
        <v>393</v>
      </c>
    </row>
    <row r="137" spans="1:3" x14ac:dyDescent="0.3">
      <c r="A137" s="133" t="s">
        <v>237</v>
      </c>
      <c r="B137">
        <v>12419</v>
      </c>
      <c r="C137" s="133" t="s">
        <v>394</v>
      </c>
    </row>
    <row r="138" spans="1:3" x14ac:dyDescent="0.3">
      <c r="A138" s="133" t="s">
        <v>226</v>
      </c>
      <c r="B138">
        <v>12966</v>
      </c>
      <c r="C138" s="133" t="s">
        <v>395</v>
      </c>
    </row>
    <row r="139" spans="1:3" x14ac:dyDescent="0.3">
      <c r="A139" s="133" t="s">
        <v>239</v>
      </c>
      <c r="B139">
        <v>13211</v>
      </c>
      <c r="C139" s="133" t="s">
        <v>396</v>
      </c>
    </row>
    <row r="140" spans="1:3" x14ac:dyDescent="0.3">
      <c r="A140" s="133" t="s">
        <v>239</v>
      </c>
      <c r="B140">
        <v>13212</v>
      </c>
      <c r="C140" s="133" t="s">
        <v>397</v>
      </c>
    </row>
    <row r="141" spans="1:3" x14ac:dyDescent="0.3">
      <c r="A141" s="133" t="s">
        <v>228</v>
      </c>
      <c r="B141">
        <v>13213</v>
      </c>
      <c r="C141" s="133" t="s">
        <v>398</v>
      </c>
    </row>
    <row r="142" spans="1:3" x14ac:dyDescent="0.3">
      <c r="A142" s="133" t="s">
        <v>235</v>
      </c>
      <c r="B142">
        <v>13214</v>
      </c>
      <c r="C142" s="133" t="s">
        <v>399</v>
      </c>
    </row>
    <row r="143" spans="1:3" x14ac:dyDescent="0.3">
      <c r="A143" s="133" t="s">
        <v>226</v>
      </c>
      <c r="B143">
        <v>13260</v>
      </c>
      <c r="C143" s="133" t="s">
        <v>400</v>
      </c>
    </row>
    <row r="144" spans="1:3" x14ac:dyDescent="0.3">
      <c r="A144" s="133" t="s">
        <v>233</v>
      </c>
      <c r="B144">
        <v>13278</v>
      </c>
      <c r="C144" s="133" t="s">
        <v>401</v>
      </c>
    </row>
    <row r="145" spans="1:3" x14ac:dyDescent="0.3">
      <c r="A145" s="133" t="s">
        <v>233</v>
      </c>
      <c r="B145">
        <v>13279</v>
      </c>
      <c r="C145" s="133" t="s">
        <v>402</v>
      </c>
    </row>
    <row r="146" spans="1:3" x14ac:dyDescent="0.3">
      <c r="A146" s="133" t="s">
        <v>231</v>
      </c>
      <c r="B146">
        <v>13285</v>
      </c>
      <c r="C146" s="133" t="s">
        <v>403</v>
      </c>
    </row>
    <row r="147" spans="1:3" x14ac:dyDescent="0.3">
      <c r="A147" s="133" t="s">
        <v>231</v>
      </c>
      <c r="B147">
        <v>13286</v>
      </c>
      <c r="C147" s="133" t="s">
        <v>404</v>
      </c>
    </row>
    <row r="148" spans="1:3" x14ac:dyDescent="0.3">
      <c r="A148" s="133" t="s">
        <v>229</v>
      </c>
      <c r="B148">
        <v>13303</v>
      </c>
      <c r="C148" s="133" t="s">
        <v>405</v>
      </c>
    </row>
    <row r="149" spans="1:3" x14ac:dyDescent="0.3">
      <c r="A149" s="133" t="s">
        <v>227</v>
      </c>
      <c r="B149">
        <v>13307</v>
      </c>
      <c r="C149" s="133" t="s">
        <v>406</v>
      </c>
    </row>
    <row r="150" spans="1:3" x14ac:dyDescent="0.3">
      <c r="A150" s="133" t="s">
        <v>236</v>
      </c>
      <c r="B150">
        <v>13335</v>
      </c>
      <c r="C150" s="133" t="s">
        <v>407</v>
      </c>
    </row>
    <row r="151" spans="1:3" x14ac:dyDescent="0.3">
      <c r="A151" s="133" t="s">
        <v>228</v>
      </c>
      <c r="B151">
        <v>13347</v>
      </c>
      <c r="C151" s="133" t="s">
        <v>408</v>
      </c>
    </row>
    <row r="152" spans="1:3" x14ac:dyDescent="0.3">
      <c r="A152" s="133" t="s">
        <v>229</v>
      </c>
      <c r="B152">
        <v>13349</v>
      </c>
      <c r="C152" s="133" t="s">
        <v>409</v>
      </c>
    </row>
    <row r="153" spans="1:3" x14ac:dyDescent="0.3">
      <c r="A153" s="133" t="s">
        <v>229</v>
      </c>
      <c r="B153">
        <v>13350</v>
      </c>
      <c r="C153" s="133" t="s">
        <v>410</v>
      </c>
    </row>
    <row r="154" spans="1:3" x14ac:dyDescent="0.3">
      <c r="A154" s="133" t="s">
        <v>227</v>
      </c>
      <c r="B154">
        <v>13351</v>
      </c>
      <c r="C154" s="133" t="s">
        <v>411</v>
      </c>
    </row>
    <row r="155" spans="1:3" x14ac:dyDescent="0.3">
      <c r="A155" s="133" t="s">
        <v>227</v>
      </c>
      <c r="B155">
        <v>13352</v>
      </c>
      <c r="C155" s="133" t="s">
        <v>412</v>
      </c>
    </row>
    <row r="156" spans="1:3" x14ac:dyDescent="0.3">
      <c r="A156" s="133" t="s">
        <v>234</v>
      </c>
      <c r="B156">
        <v>13415</v>
      </c>
      <c r="C156" s="133" t="s">
        <v>413</v>
      </c>
    </row>
    <row r="157" spans="1:3" x14ac:dyDescent="0.3">
      <c r="A157" s="133" t="s">
        <v>233</v>
      </c>
      <c r="B157">
        <v>13424</v>
      </c>
      <c r="C157" s="133" t="s">
        <v>414</v>
      </c>
    </row>
    <row r="158" spans="1:3" x14ac:dyDescent="0.3">
      <c r="A158" s="133" t="s">
        <v>238</v>
      </c>
      <c r="B158">
        <v>13465</v>
      </c>
      <c r="C158" s="133" t="s">
        <v>415</v>
      </c>
    </row>
    <row r="159" spans="1:3" x14ac:dyDescent="0.3">
      <c r="A159" s="133" t="s">
        <v>230</v>
      </c>
      <c r="B159">
        <v>13572</v>
      </c>
      <c r="C159" s="133" t="s">
        <v>416</v>
      </c>
    </row>
    <row r="160" spans="1:3" x14ac:dyDescent="0.3">
      <c r="A160" s="133" t="s">
        <v>232</v>
      </c>
      <c r="B160">
        <v>13627</v>
      </c>
      <c r="C160" s="133" t="s">
        <v>417</v>
      </c>
    </row>
    <row r="161" spans="1:3" x14ac:dyDescent="0.3">
      <c r="A161" s="133" t="s">
        <v>233</v>
      </c>
      <c r="B161">
        <v>13684</v>
      </c>
      <c r="C161" s="133" t="s">
        <v>418</v>
      </c>
    </row>
    <row r="162" spans="1:3" x14ac:dyDescent="0.3">
      <c r="A162" s="133" t="s">
        <v>233</v>
      </c>
      <c r="B162">
        <v>13685</v>
      </c>
      <c r="C162" s="133" t="s">
        <v>419</v>
      </c>
    </row>
    <row r="163" spans="1:3" x14ac:dyDescent="0.3">
      <c r="A163" s="133" t="s">
        <v>235</v>
      </c>
      <c r="B163">
        <v>13698</v>
      </c>
      <c r="C163" s="133" t="s">
        <v>420</v>
      </c>
    </row>
    <row r="164" spans="1:3" x14ac:dyDescent="0.3">
      <c r="A164" s="133" t="s">
        <v>237</v>
      </c>
      <c r="B164">
        <v>13819</v>
      </c>
      <c r="C164" s="133" t="s">
        <v>421</v>
      </c>
    </row>
    <row r="165" spans="1:3" x14ac:dyDescent="0.3">
      <c r="A165" s="133" t="s">
        <v>239</v>
      </c>
      <c r="B165">
        <v>13820</v>
      </c>
      <c r="C165" s="133" t="s">
        <v>422</v>
      </c>
    </row>
    <row r="166" spans="1:3" x14ac:dyDescent="0.3">
      <c r="A166" s="133" t="s">
        <v>227</v>
      </c>
      <c r="B166">
        <v>13875</v>
      </c>
      <c r="C166" s="133" t="s">
        <v>423</v>
      </c>
    </row>
    <row r="167" spans="1:3" x14ac:dyDescent="0.3">
      <c r="A167" s="133" t="s">
        <v>229</v>
      </c>
      <c r="B167">
        <v>13887</v>
      </c>
      <c r="C167" s="133" t="s">
        <v>424</v>
      </c>
    </row>
    <row r="168" spans="1:3" x14ac:dyDescent="0.3">
      <c r="A168" s="133" t="s">
        <v>240</v>
      </c>
      <c r="B168">
        <v>13909</v>
      </c>
      <c r="C168" s="133" t="s">
        <v>425</v>
      </c>
    </row>
    <row r="169" spans="1:3" x14ac:dyDescent="0.3">
      <c r="A169" s="133" t="s">
        <v>240</v>
      </c>
      <c r="B169">
        <v>13910</v>
      </c>
      <c r="C169" s="133" t="s">
        <v>426</v>
      </c>
    </row>
    <row r="170" spans="1:3" x14ac:dyDescent="0.3">
      <c r="A170" s="133" t="s">
        <v>240</v>
      </c>
      <c r="B170">
        <v>13911</v>
      </c>
      <c r="C170" s="133" t="s">
        <v>427</v>
      </c>
    </row>
    <row r="171" spans="1:3" x14ac:dyDescent="0.3">
      <c r="A171" s="133" t="s">
        <v>240</v>
      </c>
      <c r="B171">
        <v>13912</v>
      </c>
      <c r="C171" s="133" t="s">
        <v>428</v>
      </c>
    </row>
    <row r="172" spans="1:3" x14ac:dyDescent="0.3">
      <c r="A172" s="133" t="s">
        <v>240</v>
      </c>
      <c r="B172">
        <v>13913</v>
      </c>
      <c r="C172" s="133" t="s">
        <v>429</v>
      </c>
    </row>
    <row r="173" spans="1:3" x14ac:dyDescent="0.3">
      <c r="A173" s="133" t="s">
        <v>240</v>
      </c>
      <c r="B173">
        <v>13914</v>
      </c>
      <c r="C173" s="133" t="s">
        <v>430</v>
      </c>
    </row>
    <row r="174" spans="1:3" x14ac:dyDescent="0.3">
      <c r="A174" s="133" t="s">
        <v>240</v>
      </c>
      <c r="B174">
        <v>13915</v>
      </c>
      <c r="C174" s="133" t="s">
        <v>431</v>
      </c>
    </row>
    <row r="175" spans="1:3" x14ac:dyDescent="0.3">
      <c r="A175" s="133" t="s">
        <v>240</v>
      </c>
      <c r="B175">
        <v>13916</v>
      </c>
      <c r="C175" s="133" t="s">
        <v>432</v>
      </c>
    </row>
    <row r="176" spans="1:3" x14ac:dyDescent="0.3">
      <c r="A176" s="133" t="s">
        <v>241</v>
      </c>
      <c r="B176">
        <v>13919</v>
      </c>
      <c r="C176" s="133" t="s">
        <v>433</v>
      </c>
    </row>
    <row r="177" spans="1:3" x14ac:dyDescent="0.3">
      <c r="A177" s="133" t="s">
        <v>241</v>
      </c>
      <c r="B177">
        <v>13920</v>
      </c>
      <c r="C177" s="133" t="s">
        <v>434</v>
      </c>
    </row>
    <row r="178" spans="1:3" x14ac:dyDescent="0.3">
      <c r="A178" s="133" t="s">
        <v>241</v>
      </c>
      <c r="B178">
        <v>13921</v>
      </c>
      <c r="C178" s="133" t="s">
        <v>435</v>
      </c>
    </row>
    <row r="179" spans="1:3" x14ac:dyDescent="0.3">
      <c r="A179" s="133" t="s">
        <v>241</v>
      </c>
      <c r="B179">
        <v>13922</v>
      </c>
      <c r="C179" s="133" t="s">
        <v>436</v>
      </c>
    </row>
    <row r="180" spans="1:3" x14ac:dyDescent="0.3">
      <c r="A180" s="133" t="s">
        <v>241</v>
      </c>
      <c r="B180">
        <v>13923</v>
      </c>
      <c r="C180" s="133" t="s">
        <v>437</v>
      </c>
    </row>
    <row r="181" spans="1:3" x14ac:dyDescent="0.3">
      <c r="A181" s="133" t="s">
        <v>241</v>
      </c>
      <c r="B181">
        <v>13925</v>
      </c>
      <c r="C181" s="133" t="s">
        <v>438</v>
      </c>
    </row>
    <row r="182" spans="1:3" x14ac:dyDescent="0.3">
      <c r="A182" s="133" t="s">
        <v>241</v>
      </c>
      <c r="B182">
        <v>13926</v>
      </c>
      <c r="C182" s="133" t="s">
        <v>439</v>
      </c>
    </row>
    <row r="183" spans="1:3" x14ac:dyDescent="0.3">
      <c r="A183" s="133" t="s">
        <v>241</v>
      </c>
      <c r="B183">
        <v>13927</v>
      </c>
      <c r="C183" s="133" t="s">
        <v>440</v>
      </c>
    </row>
    <row r="184" spans="1:3" x14ac:dyDescent="0.3">
      <c r="A184" s="133" t="s">
        <v>242</v>
      </c>
      <c r="B184">
        <v>14037</v>
      </c>
      <c r="C184" s="133" t="s">
        <v>441</v>
      </c>
    </row>
    <row r="185" spans="1:3" x14ac:dyDescent="0.3">
      <c r="A185" s="133" t="s">
        <v>242</v>
      </c>
      <c r="B185">
        <v>14038</v>
      </c>
      <c r="C185" s="133" t="s">
        <v>442</v>
      </c>
    </row>
    <row r="186" spans="1:3" x14ac:dyDescent="0.3">
      <c r="A186" s="133" t="s">
        <v>242</v>
      </c>
      <c r="B186">
        <v>14039</v>
      </c>
      <c r="C186" s="133" t="s">
        <v>443</v>
      </c>
    </row>
    <row r="187" spans="1:3" x14ac:dyDescent="0.3">
      <c r="A187" s="133" t="s">
        <v>242</v>
      </c>
      <c r="B187">
        <v>14040</v>
      </c>
      <c r="C187" s="133" t="s">
        <v>444</v>
      </c>
    </row>
    <row r="188" spans="1:3" x14ac:dyDescent="0.3">
      <c r="A188" s="133" t="s">
        <v>242</v>
      </c>
      <c r="B188">
        <v>14042</v>
      </c>
      <c r="C188" s="133" t="s">
        <v>445</v>
      </c>
    </row>
    <row r="189" spans="1:3" x14ac:dyDescent="0.3">
      <c r="A189" s="133" t="s">
        <v>242</v>
      </c>
      <c r="B189">
        <v>14043</v>
      </c>
      <c r="C189" s="133" t="s">
        <v>222</v>
      </c>
    </row>
    <row r="190" spans="1:3" x14ac:dyDescent="0.3">
      <c r="A190" s="133" t="s">
        <v>243</v>
      </c>
      <c r="B190">
        <v>14045</v>
      </c>
      <c r="C190" s="133" t="s">
        <v>446</v>
      </c>
    </row>
    <row r="191" spans="1:3" x14ac:dyDescent="0.3">
      <c r="A191" s="133" t="s">
        <v>243</v>
      </c>
      <c r="B191">
        <v>14046</v>
      </c>
      <c r="C191" s="133" t="s">
        <v>447</v>
      </c>
    </row>
    <row r="192" spans="1:3" x14ac:dyDescent="0.3">
      <c r="A192" s="133" t="s">
        <v>243</v>
      </c>
      <c r="B192">
        <v>14047</v>
      </c>
      <c r="C192" s="133" t="s">
        <v>448</v>
      </c>
    </row>
    <row r="193" spans="1:3" x14ac:dyDescent="0.3">
      <c r="A193" s="133" t="s">
        <v>243</v>
      </c>
      <c r="B193">
        <v>14048</v>
      </c>
      <c r="C193" s="133" t="s">
        <v>449</v>
      </c>
    </row>
    <row r="194" spans="1:3" x14ac:dyDescent="0.3">
      <c r="A194" s="133" t="s">
        <v>243</v>
      </c>
      <c r="B194">
        <v>14049</v>
      </c>
      <c r="C194" s="133" t="s">
        <v>450</v>
      </c>
    </row>
    <row r="195" spans="1:3" x14ac:dyDescent="0.3">
      <c r="A195" s="133" t="s">
        <v>242</v>
      </c>
      <c r="B195">
        <v>14054</v>
      </c>
      <c r="C195" s="133" t="s">
        <v>451</v>
      </c>
    </row>
    <row r="196" spans="1:3" x14ac:dyDescent="0.3">
      <c r="A196" s="133" t="s">
        <v>243</v>
      </c>
      <c r="B196">
        <v>14058</v>
      </c>
      <c r="C196" s="133" t="s">
        <v>452</v>
      </c>
    </row>
    <row r="197" spans="1:3" x14ac:dyDescent="0.3">
      <c r="A197" s="133" t="s">
        <v>238</v>
      </c>
      <c r="B197">
        <v>14082</v>
      </c>
      <c r="C197" s="133" t="s">
        <v>453</v>
      </c>
    </row>
    <row r="198" spans="1:3" x14ac:dyDescent="0.3">
      <c r="A198" s="133" t="s">
        <v>233</v>
      </c>
      <c r="B198">
        <v>14192</v>
      </c>
      <c r="C198" s="133" t="s">
        <v>454</v>
      </c>
    </row>
    <row r="199" spans="1:3" x14ac:dyDescent="0.3">
      <c r="A199" s="133" t="s">
        <v>233</v>
      </c>
      <c r="B199">
        <v>14193</v>
      </c>
      <c r="C199" s="133" t="s">
        <v>455</v>
      </c>
    </row>
    <row r="200" spans="1:3" x14ac:dyDescent="0.3">
      <c r="A200" s="133" t="s">
        <v>233</v>
      </c>
      <c r="B200">
        <v>14194</v>
      </c>
      <c r="C200" s="133" t="s">
        <v>456</v>
      </c>
    </row>
    <row r="201" spans="1:3" x14ac:dyDescent="0.3">
      <c r="A201" s="133" t="s">
        <v>234</v>
      </c>
      <c r="B201">
        <v>14198</v>
      </c>
      <c r="C201" s="133" t="s">
        <v>457</v>
      </c>
    </row>
    <row r="202" spans="1:3" x14ac:dyDescent="0.3">
      <c r="A202" s="133" t="s">
        <v>234</v>
      </c>
      <c r="B202">
        <v>14199</v>
      </c>
      <c r="C202" s="133" t="s">
        <v>458</v>
      </c>
    </row>
    <row r="203" spans="1:3" x14ac:dyDescent="0.3">
      <c r="A203" s="133" t="s">
        <v>234</v>
      </c>
      <c r="B203">
        <v>14200</v>
      </c>
      <c r="C203" s="133" t="s">
        <v>459</v>
      </c>
    </row>
    <row r="204" spans="1:3" x14ac:dyDescent="0.3">
      <c r="A204" s="133" t="s">
        <v>235</v>
      </c>
      <c r="B204">
        <v>14231</v>
      </c>
      <c r="C204" s="133" t="s">
        <v>460</v>
      </c>
    </row>
    <row r="205" spans="1:3" x14ac:dyDescent="0.3">
      <c r="A205" s="133" t="s">
        <v>228</v>
      </c>
      <c r="B205">
        <v>14232</v>
      </c>
      <c r="C205" s="133" t="s">
        <v>461</v>
      </c>
    </row>
    <row r="206" spans="1:3" x14ac:dyDescent="0.3">
      <c r="A206" s="133" t="s">
        <v>228</v>
      </c>
      <c r="B206">
        <v>14233</v>
      </c>
      <c r="C206" s="133" t="s">
        <v>462</v>
      </c>
    </row>
    <row r="207" spans="1:3" x14ac:dyDescent="0.3">
      <c r="A207" s="133" t="s">
        <v>235</v>
      </c>
      <c r="B207">
        <v>14238</v>
      </c>
      <c r="C207" s="133" t="s">
        <v>463</v>
      </c>
    </row>
    <row r="208" spans="1:3" x14ac:dyDescent="0.3">
      <c r="A208" s="133" t="s">
        <v>230</v>
      </c>
      <c r="B208">
        <v>14242</v>
      </c>
      <c r="C208" s="133" t="s">
        <v>464</v>
      </c>
    </row>
    <row r="209" spans="1:3" x14ac:dyDescent="0.3">
      <c r="A209" s="133" t="s">
        <v>230</v>
      </c>
      <c r="B209">
        <v>14243</v>
      </c>
      <c r="C209" s="133" t="s">
        <v>465</v>
      </c>
    </row>
    <row r="210" spans="1:3" x14ac:dyDescent="0.3">
      <c r="A210" s="133" t="s">
        <v>232</v>
      </c>
      <c r="B210">
        <v>14244</v>
      </c>
      <c r="C210" s="133" t="s">
        <v>466</v>
      </c>
    </row>
    <row r="211" spans="1:3" x14ac:dyDescent="0.3">
      <c r="A211" s="133" t="s">
        <v>232</v>
      </c>
      <c r="B211">
        <v>14245</v>
      </c>
      <c r="C211" s="133" t="s">
        <v>467</v>
      </c>
    </row>
    <row r="212" spans="1:3" x14ac:dyDescent="0.3">
      <c r="A212" s="133" t="s">
        <v>226</v>
      </c>
      <c r="B212">
        <v>14259</v>
      </c>
      <c r="C212" s="133" t="s">
        <v>468</v>
      </c>
    </row>
    <row r="213" spans="1:3" x14ac:dyDescent="0.3">
      <c r="A213" s="133" t="s">
        <v>226</v>
      </c>
      <c r="B213">
        <v>14260</v>
      </c>
      <c r="C213" s="133" t="s">
        <v>469</v>
      </c>
    </row>
    <row r="214" spans="1:3" x14ac:dyDescent="0.3">
      <c r="A214" s="133" t="s">
        <v>226</v>
      </c>
      <c r="B214">
        <v>14261</v>
      </c>
      <c r="C214" s="133" t="s">
        <v>470</v>
      </c>
    </row>
    <row r="215" spans="1:3" x14ac:dyDescent="0.3">
      <c r="A215" s="133" t="s">
        <v>231</v>
      </c>
      <c r="B215">
        <v>14267</v>
      </c>
      <c r="C215" s="133" t="s">
        <v>471</v>
      </c>
    </row>
    <row r="216" spans="1:3" x14ac:dyDescent="0.3">
      <c r="A216" s="133" t="s">
        <v>231</v>
      </c>
      <c r="B216">
        <v>14268</v>
      </c>
      <c r="C216" s="133" t="s">
        <v>472</v>
      </c>
    </row>
    <row r="217" spans="1:3" x14ac:dyDescent="0.3">
      <c r="A217" s="133" t="s">
        <v>231</v>
      </c>
      <c r="B217">
        <v>14269</v>
      </c>
      <c r="C217" s="133" t="s">
        <v>473</v>
      </c>
    </row>
    <row r="218" spans="1:3" x14ac:dyDescent="0.3">
      <c r="A218" s="133" t="s">
        <v>229</v>
      </c>
      <c r="B218">
        <v>14277</v>
      </c>
      <c r="C218" s="133" t="s">
        <v>474</v>
      </c>
    </row>
    <row r="219" spans="1:3" x14ac:dyDescent="0.3">
      <c r="A219" s="133" t="s">
        <v>229</v>
      </c>
      <c r="B219">
        <v>14278</v>
      </c>
      <c r="C219" s="133" t="s">
        <v>475</v>
      </c>
    </row>
    <row r="220" spans="1:3" x14ac:dyDescent="0.3">
      <c r="A220" s="133" t="s">
        <v>236</v>
      </c>
      <c r="B220">
        <v>14285</v>
      </c>
      <c r="C220" s="133" t="s">
        <v>476</v>
      </c>
    </row>
    <row r="221" spans="1:3" x14ac:dyDescent="0.3">
      <c r="A221" s="133" t="s">
        <v>236</v>
      </c>
      <c r="B221">
        <v>14286</v>
      </c>
      <c r="C221" s="133" t="s">
        <v>477</v>
      </c>
    </row>
    <row r="222" spans="1:3" x14ac:dyDescent="0.3">
      <c r="A222" s="133" t="s">
        <v>238</v>
      </c>
      <c r="B222">
        <v>14287</v>
      </c>
      <c r="C222" s="133" t="s">
        <v>478</v>
      </c>
    </row>
    <row r="223" spans="1:3" x14ac:dyDescent="0.3">
      <c r="A223" s="133" t="s">
        <v>238</v>
      </c>
      <c r="B223">
        <v>14288</v>
      </c>
      <c r="C223" s="133" t="s">
        <v>479</v>
      </c>
    </row>
    <row r="224" spans="1:3" x14ac:dyDescent="0.3">
      <c r="A224" s="133" t="s">
        <v>237</v>
      </c>
      <c r="B224">
        <v>14302</v>
      </c>
      <c r="C224" s="133" t="s">
        <v>480</v>
      </c>
    </row>
    <row r="225" spans="1:3" x14ac:dyDescent="0.3">
      <c r="A225" s="133" t="s">
        <v>237</v>
      </c>
      <c r="B225">
        <v>14303</v>
      </c>
      <c r="C225" s="133" t="s">
        <v>481</v>
      </c>
    </row>
    <row r="226" spans="1:3" x14ac:dyDescent="0.3">
      <c r="A226" s="133" t="s">
        <v>239</v>
      </c>
      <c r="B226">
        <v>14304</v>
      </c>
      <c r="C226" s="133" t="s">
        <v>482</v>
      </c>
    </row>
    <row r="227" spans="1:3" x14ac:dyDescent="0.3">
      <c r="A227" s="133" t="s">
        <v>239</v>
      </c>
      <c r="B227">
        <v>14305</v>
      </c>
      <c r="C227" s="133" t="s">
        <v>483</v>
      </c>
    </row>
    <row r="228" spans="1:3" x14ac:dyDescent="0.3">
      <c r="A228" s="133" t="s">
        <v>227</v>
      </c>
      <c r="B228">
        <v>14308</v>
      </c>
      <c r="C228" s="133" t="s">
        <v>484</v>
      </c>
    </row>
    <row r="229" spans="1:3" x14ac:dyDescent="0.3">
      <c r="A229" s="133" t="s">
        <v>227</v>
      </c>
      <c r="B229">
        <v>14309</v>
      </c>
      <c r="C229" s="133" t="s">
        <v>485</v>
      </c>
    </row>
    <row r="230" spans="1:3" x14ac:dyDescent="0.3">
      <c r="A230" s="133" t="s">
        <v>242</v>
      </c>
      <c r="B230">
        <v>14333</v>
      </c>
      <c r="C230" s="133" t="s">
        <v>486</v>
      </c>
    </row>
    <row r="231" spans="1:3" x14ac:dyDescent="0.3">
      <c r="A231" s="133" t="s">
        <v>242</v>
      </c>
      <c r="B231">
        <v>14334</v>
      </c>
      <c r="C231" s="133" t="s">
        <v>487</v>
      </c>
    </row>
    <row r="232" spans="1:3" x14ac:dyDescent="0.3">
      <c r="A232" s="133" t="s">
        <v>244</v>
      </c>
      <c r="B232">
        <v>14335</v>
      </c>
      <c r="C232" s="133" t="s">
        <v>488</v>
      </c>
    </row>
    <row r="233" spans="1:3" x14ac:dyDescent="0.3">
      <c r="A233" s="133" t="s">
        <v>244</v>
      </c>
      <c r="B233">
        <v>14336</v>
      </c>
      <c r="C233" s="133" t="s">
        <v>489</v>
      </c>
    </row>
    <row r="234" spans="1:3" x14ac:dyDescent="0.3">
      <c r="A234" s="133" t="s">
        <v>241</v>
      </c>
      <c r="B234">
        <v>14337</v>
      </c>
      <c r="C234" s="133" t="s">
        <v>490</v>
      </c>
    </row>
    <row r="235" spans="1:3" x14ac:dyDescent="0.3">
      <c r="A235" s="133" t="s">
        <v>241</v>
      </c>
      <c r="B235">
        <v>14338</v>
      </c>
      <c r="C235" s="133" t="s">
        <v>491</v>
      </c>
    </row>
    <row r="236" spans="1:3" x14ac:dyDescent="0.3">
      <c r="A236" s="133" t="s">
        <v>240</v>
      </c>
      <c r="B236">
        <v>14339</v>
      </c>
      <c r="C236" s="133" t="s">
        <v>492</v>
      </c>
    </row>
    <row r="237" spans="1:3" x14ac:dyDescent="0.3">
      <c r="A237" s="133" t="s">
        <v>240</v>
      </c>
      <c r="B237">
        <v>14340</v>
      </c>
      <c r="C237" s="133" t="s">
        <v>493</v>
      </c>
    </row>
    <row r="238" spans="1:3" x14ac:dyDescent="0.3">
      <c r="A238" s="133" t="s">
        <v>229</v>
      </c>
      <c r="B238">
        <v>14348</v>
      </c>
      <c r="C238" s="133" t="s">
        <v>494</v>
      </c>
    </row>
    <row r="239" spans="1:3" x14ac:dyDescent="0.3">
      <c r="A239" s="133" t="s">
        <v>227</v>
      </c>
      <c r="B239">
        <v>14349</v>
      </c>
      <c r="C239" s="133" t="s">
        <v>495</v>
      </c>
    </row>
    <row r="240" spans="1:3" x14ac:dyDescent="0.3">
      <c r="A240" s="133" t="s">
        <v>227</v>
      </c>
      <c r="B240">
        <v>14677</v>
      </c>
      <c r="C240" s="133" t="s">
        <v>496</v>
      </c>
    </row>
    <row r="241" spans="1:3" x14ac:dyDescent="0.3">
      <c r="A241" s="133" t="s">
        <v>235</v>
      </c>
      <c r="B241">
        <v>14795</v>
      </c>
      <c r="C241" s="133" t="s">
        <v>497</v>
      </c>
    </row>
    <row r="242" spans="1:3" x14ac:dyDescent="0.3">
      <c r="A242" s="133" t="s">
        <v>237</v>
      </c>
      <c r="B242">
        <v>14850</v>
      </c>
      <c r="C242" s="133" t="s">
        <v>498</v>
      </c>
    </row>
    <row r="243" spans="1:3" x14ac:dyDescent="0.3">
      <c r="A243" s="133" t="s">
        <v>239</v>
      </c>
      <c r="B243">
        <v>14854</v>
      </c>
      <c r="C243" s="133" t="s">
        <v>499</v>
      </c>
    </row>
    <row r="244" spans="1:3" x14ac:dyDescent="0.3">
      <c r="A244" s="133" t="s">
        <v>230</v>
      </c>
      <c r="B244">
        <v>14929</v>
      </c>
      <c r="C244" s="133" t="s">
        <v>500</v>
      </c>
    </row>
    <row r="245" spans="1:3" x14ac:dyDescent="0.3">
      <c r="A245" s="133" t="s">
        <v>232</v>
      </c>
      <c r="B245">
        <v>14930</v>
      </c>
      <c r="C245" s="133" t="s">
        <v>501</v>
      </c>
    </row>
    <row r="246" spans="1:3" x14ac:dyDescent="0.3">
      <c r="A246" s="133" t="s">
        <v>234</v>
      </c>
      <c r="B246">
        <v>15038</v>
      </c>
      <c r="C246" s="133" t="s">
        <v>502</v>
      </c>
    </row>
    <row r="247" spans="1:3" x14ac:dyDescent="0.3">
      <c r="A247" s="133" t="s">
        <v>233</v>
      </c>
      <c r="B247">
        <v>15039</v>
      </c>
      <c r="C247" s="133" t="s">
        <v>503</v>
      </c>
    </row>
    <row r="248" spans="1:3" x14ac:dyDescent="0.3">
      <c r="A248" s="133" t="s">
        <v>245</v>
      </c>
      <c r="B248">
        <v>15091</v>
      </c>
      <c r="C248" s="133" t="s">
        <v>504</v>
      </c>
    </row>
    <row r="249" spans="1:3" x14ac:dyDescent="0.3">
      <c r="A249" s="133" t="s">
        <v>246</v>
      </c>
      <c r="B249">
        <v>15092</v>
      </c>
      <c r="C249" s="133" t="s">
        <v>505</v>
      </c>
    </row>
    <row r="250" spans="1:3" x14ac:dyDescent="0.3">
      <c r="A250" s="133" t="s">
        <v>247</v>
      </c>
      <c r="B250">
        <v>15217</v>
      </c>
      <c r="C250" s="133" t="s">
        <v>506</v>
      </c>
    </row>
    <row r="251" spans="1:3" x14ac:dyDescent="0.3">
      <c r="A251" s="133" t="s">
        <v>247</v>
      </c>
      <c r="B251">
        <v>15218</v>
      </c>
      <c r="C251" s="133" t="s">
        <v>507</v>
      </c>
    </row>
    <row r="252" spans="1:3" x14ac:dyDescent="0.3">
      <c r="A252" s="133" t="s">
        <v>247</v>
      </c>
      <c r="B252">
        <v>15219</v>
      </c>
      <c r="C252" s="133" t="s">
        <v>508</v>
      </c>
    </row>
    <row r="253" spans="1:3" x14ac:dyDescent="0.3">
      <c r="A253" s="133" t="s">
        <v>248</v>
      </c>
      <c r="B253">
        <v>15220</v>
      </c>
      <c r="C253" s="133" t="s">
        <v>509</v>
      </c>
    </row>
    <row r="254" spans="1:3" x14ac:dyDescent="0.3">
      <c r="A254" s="133" t="s">
        <v>248</v>
      </c>
      <c r="B254">
        <v>15221</v>
      </c>
      <c r="C254" s="133" t="s">
        <v>510</v>
      </c>
    </row>
    <row r="255" spans="1:3" x14ac:dyDescent="0.3">
      <c r="A255" s="133" t="s">
        <v>248</v>
      </c>
      <c r="B255">
        <v>15222</v>
      </c>
      <c r="C255" s="133" t="s">
        <v>511</v>
      </c>
    </row>
    <row r="256" spans="1:3" x14ac:dyDescent="0.3">
      <c r="A256" s="133" t="s">
        <v>248</v>
      </c>
      <c r="B256">
        <v>15223</v>
      </c>
      <c r="C256" s="133" t="s">
        <v>512</v>
      </c>
    </row>
    <row r="257" spans="1:3" x14ac:dyDescent="0.3">
      <c r="A257" s="133" t="s">
        <v>248</v>
      </c>
      <c r="B257">
        <v>15224</v>
      </c>
      <c r="C257" s="133" t="s">
        <v>513</v>
      </c>
    </row>
    <row r="258" spans="1:3" x14ac:dyDescent="0.3">
      <c r="A258" s="133" t="s">
        <v>249</v>
      </c>
      <c r="B258">
        <v>15263</v>
      </c>
      <c r="C258" s="133" t="s">
        <v>514</v>
      </c>
    </row>
    <row r="259" spans="1:3" x14ac:dyDescent="0.3">
      <c r="A259" s="133" t="s">
        <v>249</v>
      </c>
      <c r="B259">
        <v>15264</v>
      </c>
      <c r="C259" s="133" t="s">
        <v>515</v>
      </c>
    </row>
    <row r="260" spans="1:3" x14ac:dyDescent="0.3">
      <c r="A260" s="133" t="s">
        <v>249</v>
      </c>
      <c r="B260">
        <v>15265</v>
      </c>
      <c r="C260" s="133" t="s">
        <v>516</v>
      </c>
    </row>
    <row r="261" spans="1:3" x14ac:dyDescent="0.3">
      <c r="A261" s="133" t="s">
        <v>249</v>
      </c>
      <c r="B261">
        <v>15266</v>
      </c>
      <c r="C261" s="133" t="s">
        <v>517</v>
      </c>
    </row>
    <row r="262" spans="1:3" x14ac:dyDescent="0.3">
      <c r="A262" s="133" t="s">
        <v>250</v>
      </c>
      <c r="B262">
        <v>15270</v>
      </c>
      <c r="C262" s="133" t="s">
        <v>518</v>
      </c>
    </row>
    <row r="263" spans="1:3" x14ac:dyDescent="0.3">
      <c r="A263" s="133" t="s">
        <v>250</v>
      </c>
      <c r="B263">
        <v>15271</v>
      </c>
      <c r="C263" s="133" t="s">
        <v>519</v>
      </c>
    </row>
    <row r="264" spans="1:3" x14ac:dyDescent="0.3">
      <c r="A264" s="133" t="s">
        <v>250</v>
      </c>
      <c r="B264">
        <v>15272</v>
      </c>
      <c r="C264" s="133" t="s">
        <v>520</v>
      </c>
    </row>
    <row r="265" spans="1:3" x14ac:dyDescent="0.3">
      <c r="A265" s="133" t="s">
        <v>250</v>
      </c>
      <c r="B265">
        <v>15273</v>
      </c>
      <c r="C265" s="133" t="s">
        <v>521</v>
      </c>
    </row>
    <row r="266" spans="1:3" x14ac:dyDescent="0.3">
      <c r="A266" s="133" t="s">
        <v>251</v>
      </c>
      <c r="B266">
        <v>15276</v>
      </c>
      <c r="C266" s="133" t="s">
        <v>522</v>
      </c>
    </row>
    <row r="267" spans="1:3" x14ac:dyDescent="0.3">
      <c r="A267" s="133" t="s">
        <v>251</v>
      </c>
      <c r="B267">
        <v>15277</v>
      </c>
      <c r="C267" s="133" t="s">
        <v>523</v>
      </c>
    </row>
    <row r="268" spans="1:3" x14ac:dyDescent="0.3">
      <c r="A268" s="133" t="s">
        <v>251</v>
      </c>
      <c r="B268">
        <v>15278</v>
      </c>
      <c r="C268" s="133" t="s">
        <v>524</v>
      </c>
    </row>
    <row r="269" spans="1:3" x14ac:dyDescent="0.3">
      <c r="A269" s="133" t="s">
        <v>252</v>
      </c>
      <c r="B269">
        <v>15279</v>
      </c>
      <c r="C269" s="133" t="s">
        <v>525</v>
      </c>
    </row>
    <row r="270" spans="1:3" x14ac:dyDescent="0.3">
      <c r="A270" s="133" t="s">
        <v>252</v>
      </c>
      <c r="B270">
        <v>15280</v>
      </c>
      <c r="C270" s="133" t="s">
        <v>526</v>
      </c>
    </row>
    <row r="271" spans="1:3" x14ac:dyDescent="0.3">
      <c r="A271" s="133" t="s">
        <v>252</v>
      </c>
      <c r="B271">
        <v>15281</v>
      </c>
      <c r="C271" s="133" t="s">
        <v>527</v>
      </c>
    </row>
    <row r="272" spans="1:3" x14ac:dyDescent="0.3">
      <c r="A272" s="133" t="s">
        <v>252</v>
      </c>
      <c r="B272">
        <v>15282</v>
      </c>
      <c r="C272" s="133" t="s">
        <v>528</v>
      </c>
    </row>
    <row r="273" spans="1:3" x14ac:dyDescent="0.3">
      <c r="A273" s="133" t="s">
        <v>253</v>
      </c>
      <c r="B273">
        <v>15313</v>
      </c>
      <c r="C273" s="133" t="s">
        <v>529</v>
      </c>
    </row>
    <row r="274" spans="1:3" x14ac:dyDescent="0.3">
      <c r="A274" s="133" t="s">
        <v>254</v>
      </c>
      <c r="B274">
        <v>15314</v>
      </c>
      <c r="C274" s="133" t="s">
        <v>530</v>
      </c>
    </row>
    <row r="275" spans="1:3" x14ac:dyDescent="0.3">
      <c r="A275" s="133" t="s">
        <v>255</v>
      </c>
      <c r="B275">
        <v>15342</v>
      </c>
      <c r="C275" s="133" t="s">
        <v>531</v>
      </c>
    </row>
    <row r="276" spans="1:3" x14ac:dyDescent="0.3">
      <c r="A276" s="133" t="s">
        <v>256</v>
      </c>
      <c r="B276">
        <v>15359</v>
      </c>
      <c r="C276" s="133" t="s">
        <v>532</v>
      </c>
    </row>
    <row r="277" spans="1:3" x14ac:dyDescent="0.3">
      <c r="A277" s="133" t="s">
        <v>256</v>
      </c>
      <c r="B277">
        <v>15360</v>
      </c>
      <c r="C277" s="133" t="s">
        <v>533</v>
      </c>
    </row>
    <row r="278" spans="1:3" x14ac:dyDescent="0.3">
      <c r="A278" s="133" t="s">
        <v>257</v>
      </c>
      <c r="B278">
        <v>15361</v>
      </c>
      <c r="C278" s="133" t="s">
        <v>534</v>
      </c>
    </row>
    <row r="279" spans="1:3" x14ac:dyDescent="0.3">
      <c r="A279" s="133" t="s">
        <v>257</v>
      </c>
      <c r="B279">
        <v>15362</v>
      </c>
      <c r="C279" s="133" t="s">
        <v>535</v>
      </c>
    </row>
    <row r="280" spans="1:3" x14ac:dyDescent="0.3">
      <c r="A280" s="133" t="s">
        <v>258</v>
      </c>
      <c r="B280">
        <v>15432</v>
      </c>
      <c r="C280" s="133" t="s">
        <v>536</v>
      </c>
    </row>
    <row r="281" spans="1:3" x14ac:dyDescent="0.3">
      <c r="A281" s="133" t="s">
        <v>258</v>
      </c>
      <c r="B281">
        <v>15433</v>
      </c>
      <c r="C281" s="133" t="s">
        <v>537</v>
      </c>
    </row>
    <row r="282" spans="1:3" x14ac:dyDescent="0.3">
      <c r="A282" s="133" t="s">
        <v>258</v>
      </c>
      <c r="B282">
        <v>15434</v>
      </c>
      <c r="C282" s="133" t="s">
        <v>538</v>
      </c>
    </row>
    <row r="283" spans="1:3" x14ac:dyDescent="0.3">
      <c r="A283" s="133" t="s">
        <v>258</v>
      </c>
      <c r="B283">
        <v>15435</v>
      </c>
      <c r="C283" s="133" t="s">
        <v>539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97094-549A-424B-8983-4CF3D695BF19}">
  <dimension ref="A1:K283"/>
  <sheetViews>
    <sheetView topLeftCell="B257" workbookViewId="0">
      <selection activeCell="A2" sqref="A2:K283"/>
    </sheetView>
  </sheetViews>
  <sheetFormatPr defaultRowHeight="14.4" x14ac:dyDescent="0.3"/>
  <cols>
    <col min="1" max="1" width="80.88671875" bestFit="1" customWidth="1"/>
    <col min="2" max="2" width="8.77734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s="133" t="s">
        <v>548</v>
      </c>
      <c r="B2" t="s">
        <v>550</v>
      </c>
      <c r="D2" t="s">
        <v>441</v>
      </c>
      <c r="E2">
        <v>14037</v>
      </c>
      <c r="H2">
        <v>22.81</v>
      </c>
      <c r="I2">
        <v>31.1</v>
      </c>
      <c r="J2">
        <v>68.900000000000006</v>
      </c>
      <c r="K2">
        <v>56.64</v>
      </c>
    </row>
    <row r="3" spans="1:11" x14ac:dyDescent="0.3">
      <c r="A3" s="133" t="s">
        <v>548</v>
      </c>
      <c r="B3" t="s">
        <v>550</v>
      </c>
      <c r="D3" t="s">
        <v>442</v>
      </c>
      <c r="E3">
        <v>14038</v>
      </c>
      <c r="H3">
        <v>20.63</v>
      </c>
      <c r="I3">
        <v>24.56</v>
      </c>
      <c r="J3">
        <v>75.44</v>
      </c>
      <c r="K3">
        <v>46.53</v>
      </c>
    </row>
    <row r="4" spans="1:11" x14ac:dyDescent="0.3">
      <c r="A4" s="133" t="s">
        <v>548</v>
      </c>
      <c r="B4" t="s">
        <v>550</v>
      </c>
      <c r="D4" t="s">
        <v>443</v>
      </c>
      <c r="E4">
        <v>14039</v>
      </c>
      <c r="H4">
        <v>14.11</v>
      </c>
      <c r="I4">
        <v>14.03</v>
      </c>
      <c r="J4">
        <v>85.97</v>
      </c>
      <c r="K4">
        <v>25.43</v>
      </c>
    </row>
    <row r="5" spans="1:11" x14ac:dyDescent="0.3">
      <c r="A5" s="133" t="s">
        <v>548</v>
      </c>
      <c r="B5" t="s">
        <v>550</v>
      </c>
      <c r="D5" t="s">
        <v>444</v>
      </c>
      <c r="E5">
        <v>14040</v>
      </c>
      <c r="H5">
        <v>68.41</v>
      </c>
      <c r="I5">
        <v>84.14</v>
      </c>
      <c r="J5">
        <v>15.86</v>
      </c>
      <c r="K5">
        <v>67.73</v>
      </c>
    </row>
    <row r="6" spans="1:11" x14ac:dyDescent="0.3">
      <c r="A6" s="133" t="s">
        <v>548</v>
      </c>
      <c r="B6" t="s">
        <v>550</v>
      </c>
      <c r="D6" t="s">
        <v>445</v>
      </c>
      <c r="E6">
        <v>14042</v>
      </c>
      <c r="H6">
        <v>66.400000000000006</v>
      </c>
      <c r="I6">
        <v>80.78</v>
      </c>
      <c r="J6">
        <v>19.22</v>
      </c>
      <c r="K6">
        <v>67.150000000000006</v>
      </c>
    </row>
    <row r="7" spans="1:11" x14ac:dyDescent="0.3">
      <c r="A7" s="133" t="s">
        <v>548</v>
      </c>
      <c r="B7" t="s">
        <v>550</v>
      </c>
      <c r="D7" t="s">
        <v>222</v>
      </c>
      <c r="E7">
        <v>14043</v>
      </c>
      <c r="H7">
        <v>5.3</v>
      </c>
      <c r="I7">
        <v>12.31</v>
      </c>
      <c r="J7">
        <v>87.69</v>
      </c>
      <c r="K7">
        <v>25.67</v>
      </c>
    </row>
    <row r="8" spans="1:11" x14ac:dyDescent="0.3">
      <c r="A8" s="133" t="s">
        <v>548</v>
      </c>
      <c r="B8" t="s">
        <v>550</v>
      </c>
      <c r="D8" t="s">
        <v>446</v>
      </c>
      <c r="E8">
        <v>14045</v>
      </c>
      <c r="H8">
        <v>24.04</v>
      </c>
      <c r="I8">
        <v>28.25</v>
      </c>
      <c r="J8">
        <v>71.75</v>
      </c>
      <c r="K8">
        <v>55.69</v>
      </c>
    </row>
    <row r="9" spans="1:11" x14ac:dyDescent="0.3">
      <c r="A9" s="133" t="s">
        <v>548</v>
      </c>
      <c r="B9" t="s">
        <v>550</v>
      </c>
      <c r="D9" t="s">
        <v>447</v>
      </c>
      <c r="E9">
        <v>14046</v>
      </c>
      <c r="H9">
        <v>19.64</v>
      </c>
      <c r="I9">
        <v>22.51</v>
      </c>
      <c r="J9">
        <v>77.489999999999995</v>
      </c>
      <c r="K9">
        <v>45.71</v>
      </c>
    </row>
    <row r="10" spans="1:11" x14ac:dyDescent="0.3">
      <c r="A10" s="133" t="s">
        <v>548</v>
      </c>
      <c r="B10" t="s">
        <v>550</v>
      </c>
      <c r="D10" t="s">
        <v>448</v>
      </c>
      <c r="E10">
        <v>14047</v>
      </c>
      <c r="H10">
        <v>14.48</v>
      </c>
      <c r="I10">
        <v>13.81</v>
      </c>
      <c r="J10">
        <v>86.19</v>
      </c>
      <c r="K10">
        <v>25.89</v>
      </c>
    </row>
    <row r="11" spans="1:11" x14ac:dyDescent="0.3">
      <c r="A11" s="133" t="s">
        <v>548</v>
      </c>
      <c r="B11" t="s">
        <v>550</v>
      </c>
      <c r="D11" t="s">
        <v>449</v>
      </c>
      <c r="E11">
        <v>14048</v>
      </c>
      <c r="H11">
        <v>83.62</v>
      </c>
      <c r="I11">
        <v>103.3</v>
      </c>
      <c r="J11">
        <v>-3.2999999999999972</v>
      </c>
      <c r="K11">
        <v>89.23</v>
      </c>
    </row>
    <row r="12" spans="1:11" x14ac:dyDescent="0.3">
      <c r="A12" s="133" t="s">
        <v>548</v>
      </c>
      <c r="B12" t="s">
        <v>550</v>
      </c>
      <c r="D12" t="s">
        <v>450</v>
      </c>
      <c r="E12">
        <v>14049</v>
      </c>
      <c r="H12">
        <v>90.07</v>
      </c>
      <c r="I12">
        <v>146.05000000000001</v>
      </c>
      <c r="J12">
        <v>-46.050000000000011</v>
      </c>
      <c r="K12">
        <v>94.98</v>
      </c>
    </row>
    <row r="13" spans="1:11" x14ac:dyDescent="0.3">
      <c r="A13" s="133" t="s">
        <v>548</v>
      </c>
      <c r="B13" t="s">
        <v>550</v>
      </c>
      <c r="D13" t="s">
        <v>451</v>
      </c>
      <c r="E13">
        <v>14054</v>
      </c>
      <c r="H13">
        <v>66.260000000000005</v>
      </c>
      <c r="I13">
        <v>71.900000000000006</v>
      </c>
      <c r="J13">
        <v>28.099999999999994</v>
      </c>
      <c r="K13">
        <v>64.489999999999995</v>
      </c>
    </row>
    <row r="14" spans="1:11" x14ac:dyDescent="0.3">
      <c r="A14" s="133" t="s">
        <v>548</v>
      </c>
      <c r="B14" t="s">
        <v>550</v>
      </c>
      <c r="D14" t="s">
        <v>452</v>
      </c>
      <c r="E14">
        <v>14058</v>
      </c>
      <c r="H14">
        <v>77.02</v>
      </c>
      <c r="I14">
        <v>95.34</v>
      </c>
      <c r="J14">
        <v>4.6599999999999966</v>
      </c>
      <c r="K14">
        <v>81.84</v>
      </c>
    </row>
    <row r="15" spans="1:11" x14ac:dyDescent="0.3">
      <c r="A15" s="133" t="s">
        <v>548</v>
      </c>
      <c r="B15" t="s">
        <v>550</v>
      </c>
      <c r="D15" t="s">
        <v>486</v>
      </c>
      <c r="E15">
        <v>14333</v>
      </c>
      <c r="H15">
        <v>0.02</v>
      </c>
      <c r="I15">
        <v>0.13</v>
      </c>
      <c r="J15">
        <v>99.87</v>
      </c>
      <c r="K15">
        <v>61.57</v>
      </c>
    </row>
    <row r="16" spans="1:11" x14ac:dyDescent="0.3">
      <c r="A16" s="133" t="s">
        <v>548</v>
      </c>
      <c r="B16" t="s">
        <v>550</v>
      </c>
      <c r="D16" t="s">
        <v>487</v>
      </c>
      <c r="E16">
        <v>14334</v>
      </c>
      <c r="H16">
        <v>17.52</v>
      </c>
      <c r="I16">
        <v>23.21</v>
      </c>
      <c r="J16">
        <v>76.789999999999992</v>
      </c>
      <c r="K16">
        <v>44.82</v>
      </c>
    </row>
    <row r="17" spans="1:11" x14ac:dyDescent="0.3">
      <c r="A17" s="133" t="s">
        <v>548</v>
      </c>
      <c r="B17" t="s">
        <v>550</v>
      </c>
      <c r="D17" t="s">
        <v>488</v>
      </c>
      <c r="E17">
        <v>14335</v>
      </c>
      <c r="H17">
        <v>0.04</v>
      </c>
      <c r="I17">
        <v>0</v>
      </c>
      <c r="J17">
        <v>100</v>
      </c>
      <c r="K17">
        <v>97.21</v>
      </c>
    </row>
    <row r="18" spans="1:11" x14ac:dyDescent="0.3">
      <c r="A18" s="133" t="s">
        <v>548</v>
      </c>
      <c r="B18" t="s">
        <v>550</v>
      </c>
      <c r="D18" t="s">
        <v>489</v>
      </c>
      <c r="E18">
        <v>14336</v>
      </c>
      <c r="H18">
        <v>19.16</v>
      </c>
      <c r="I18">
        <v>26.18</v>
      </c>
      <c r="J18">
        <v>73.819999999999993</v>
      </c>
      <c r="K18">
        <v>51.68</v>
      </c>
    </row>
    <row r="19" spans="1:11" x14ac:dyDescent="0.3">
      <c r="A19" s="133" t="s">
        <v>546</v>
      </c>
      <c r="B19" t="s">
        <v>550</v>
      </c>
      <c r="D19" t="s">
        <v>310</v>
      </c>
      <c r="E19">
        <v>2196</v>
      </c>
      <c r="H19">
        <v>5.79</v>
      </c>
      <c r="I19">
        <v>13.52</v>
      </c>
      <c r="J19">
        <v>86.48</v>
      </c>
      <c r="K19">
        <v>11.6</v>
      </c>
    </row>
    <row r="20" spans="1:11" x14ac:dyDescent="0.3">
      <c r="A20" s="133" t="s">
        <v>546</v>
      </c>
      <c r="B20" t="s">
        <v>550</v>
      </c>
      <c r="D20" t="s">
        <v>328</v>
      </c>
      <c r="E20">
        <v>8580</v>
      </c>
      <c r="H20">
        <v>4.2</v>
      </c>
      <c r="I20">
        <v>9.8699999999999992</v>
      </c>
      <c r="J20">
        <v>90.13</v>
      </c>
      <c r="K20">
        <v>12.32</v>
      </c>
    </row>
    <row r="21" spans="1:11" x14ac:dyDescent="0.3">
      <c r="A21" s="133" t="s">
        <v>546</v>
      </c>
      <c r="B21" t="s">
        <v>550</v>
      </c>
      <c r="D21" t="s">
        <v>353</v>
      </c>
      <c r="E21">
        <v>9757</v>
      </c>
      <c r="H21">
        <v>21.9</v>
      </c>
      <c r="I21">
        <v>51.02</v>
      </c>
      <c r="J21">
        <v>48.98</v>
      </c>
      <c r="K21">
        <v>58.22</v>
      </c>
    </row>
    <row r="22" spans="1:11" x14ac:dyDescent="0.3">
      <c r="A22" s="133" t="s">
        <v>546</v>
      </c>
      <c r="B22" t="s">
        <v>550</v>
      </c>
      <c r="D22" t="s">
        <v>354</v>
      </c>
      <c r="E22">
        <v>9758</v>
      </c>
      <c r="H22">
        <v>19.940000000000001</v>
      </c>
      <c r="I22">
        <v>48.3</v>
      </c>
      <c r="J22">
        <v>51.7</v>
      </c>
      <c r="K22">
        <v>48.28</v>
      </c>
    </row>
    <row r="23" spans="1:11" x14ac:dyDescent="0.3">
      <c r="A23" s="133" t="s">
        <v>546</v>
      </c>
      <c r="B23" t="s">
        <v>550</v>
      </c>
      <c r="D23" t="s">
        <v>355</v>
      </c>
      <c r="E23">
        <v>9759</v>
      </c>
      <c r="H23">
        <v>17.62</v>
      </c>
      <c r="I23">
        <v>38.89</v>
      </c>
      <c r="J23">
        <v>61.11</v>
      </c>
      <c r="K23">
        <v>22.86</v>
      </c>
    </row>
    <row r="24" spans="1:11" x14ac:dyDescent="0.3">
      <c r="A24" s="133" t="s">
        <v>546</v>
      </c>
      <c r="B24" t="s">
        <v>550</v>
      </c>
      <c r="D24" t="s">
        <v>356</v>
      </c>
      <c r="E24">
        <v>9760</v>
      </c>
      <c r="H24">
        <v>19.920000000000002</v>
      </c>
      <c r="I24">
        <v>48.65</v>
      </c>
      <c r="J24">
        <v>51.35</v>
      </c>
      <c r="K24">
        <v>47.13</v>
      </c>
    </row>
    <row r="25" spans="1:11" x14ac:dyDescent="0.3">
      <c r="A25" s="133" t="s">
        <v>546</v>
      </c>
      <c r="B25" t="s">
        <v>550</v>
      </c>
      <c r="D25" t="s">
        <v>357</v>
      </c>
      <c r="E25">
        <v>9761</v>
      </c>
      <c r="H25">
        <v>22.42</v>
      </c>
      <c r="I25">
        <v>57.43</v>
      </c>
      <c r="J25">
        <v>42.57</v>
      </c>
      <c r="K25">
        <v>59.13</v>
      </c>
    </row>
    <row r="26" spans="1:11" x14ac:dyDescent="0.3">
      <c r="A26" s="133" t="s">
        <v>546</v>
      </c>
      <c r="B26" t="s">
        <v>550</v>
      </c>
      <c r="D26" t="s">
        <v>358</v>
      </c>
      <c r="E26">
        <v>9762</v>
      </c>
      <c r="H26">
        <v>19.649999999999999</v>
      </c>
      <c r="I26">
        <v>50.35</v>
      </c>
      <c r="J26">
        <v>49.65</v>
      </c>
      <c r="K26">
        <v>47.94</v>
      </c>
    </row>
    <row r="27" spans="1:11" x14ac:dyDescent="0.3">
      <c r="A27" s="133" t="s">
        <v>546</v>
      </c>
      <c r="B27" t="s">
        <v>550</v>
      </c>
      <c r="D27" t="s">
        <v>359</v>
      </c>
      <c r="E27">
        <v>9763</v>
      </c>
      <c r="H27">
        <v>16.07</v>
      </c>
      <c r="I27">
        <v>40.369999999999997</v>
      </c>
      <c r="J27">
        <v>59.63</v>
      </c>
      <c r="K27">
        <v>24.26</v>
      </c>
    </row>
    <row r="28" spans="1:11" x14ac:dyDescent="0.3">
      <c r="A28" s="133" t="s">
        <v>546</v>
      </c>
      <c r="B28" t="s">
        <v>550</v>
      </c>
      <c r="D28" t="s">
        <v>380</v>
      </c>
      <c r="E28">
        <v>12138</v>
      </c>
      <c r="H28">
        <v>6.18</v>
      </c>
      <c r="I28">
        <v>16.350000000000001</v>
      </c>
      <c r="J28">
        <v>83.65</v>
      </c>
      <c r="K28">
        <v>14.16</v>
      </c>
    </row>
    <row r="29" spans="1:11" x14ac:dyDescent="0.3">
      <c r="A29" s="133" t="s">
        <v>546</v>
      </c>
      <c r="B29" t="s">
        <v>550</v>
      </c>
      <c r="D29" t="s">
        <v>381</v>
      </c>
      <c r="E29">
        <v>12139</v>
      </c>
      <c r="H29">
        <v>15.88</v>
      </c>
      <c r="I29">
        <v>41.07</v>
      </c>
      <c r="J29">
        <v>58.93</v>
      </c>
      <c r="K29">
        <v>22.87</v>
      </c>
    </row>
    <row r="30" spans="1:11" x14ac:dyDescent="0.3">
      <c r="A30" s="133" t="s">
        <v>546</v>
      </c>
      <c r="B30" t="s">
        <v>550</v>
      </c>
      <c r="D30" t="s">
        <v>394</v>
      </c>
      <c r="E30">
        <v>12419</v>
      </c>
      <c r="H30">
        <v>23.52</v>
      </c>
      <c r="I30">
        <v>53.9</v>
      </c>
      <c r="J30">
        <v>46.1</v>
      </c>
      <c r="K30">
        <v>70.16</v>
      </c>
    </row>
    <row r="31" spans="1:11" x14ac:dyDescent="0.3">
      <c r="A31" s="133" t="s">
        <v>546</v>
      </c>
      <c r="B31" t="s">
        <v>550</v>
      </c>
      <c r="D31" t="s">
        <v>396</v>
      </c>
      <c r="E31">
        <v>13211</v>
      </c>
      <c r="H31">
        <v>34.93</v>
      </c>
      <c r="I31">
        <v>78.75</v>
      </c>
      <c r="J31">
        <v>21.25</v>
      </c>
      <c r="K31">
        <v>97.86</v>
      </c>
    </row>
    <row r="32" spans="1:11" x14ac:dyDescent="0.3">
      <c r="A32" s="133" t="s">
        <v>546</v>
      </c>
      <c r="B32" t="s">
        <v>550</v>
      </c>
      <c r="D32" t="s">
        <v>397</v>
      </c>
      <c r="E32">
        <v>13212</v>
      </c>
      <c r="H32">
        <v>22.21</v>
      </c>
      <c r="I32">
        <v>29.92</v>
      </c>
      <c r="J32">
        <v>70.08</v>
      </c>
      <c r="K32">
        <v>51.32</v>
      </c>
    </row>
    <row r="33" spans="1:11" x14ac:dyDescent="0.3">
      <c r="A33" s="133" t="s">
        <v>546</v>
      </c>
      <c r="B33" t="s">
        <v>550</v>
      </c>
      <c r="D33" t="s">
        <v>421</v>
      </c>
      <c r="E33">
        <v>13819</v>
      </c>
      <c r="H33">
        <v>66.900000000000006</v>
      </c>
      <c r="I33">
        <v>95.59</v>
      </c>
      <c r="J33">
        <v>4.4099999999999966</v>
      </c>
      <c r="K33">
        <v>67.61</v>
      </c>
    </row>
    <row r="34" spans="1:11" x14ac:dyDescent="0.3">
      <c r="A34" s="133" t="s">
        <v>546</v>
      </c>
      <c r="B34" t="s">
        <v>550</v>
      </c>
      <c r="D34" t="s">
        <v>422</v>
      </c>
      <c r="E34">
        <v>13820</v>
      </c>
      <c r="H34">
        <v>95.28</v>
      </c>
      <c r="I34">
        <v>138.5</v>
      </c>
      <c r="J34">
        <v>-38.5</v>
      </c>
      <c r="K34">
        <v>98.2</v>
      </c>
    </row>
    <row r="35" spans="1:11" x14ac:dyDescent="0.3">
      <c r="A35" s="133" t="s">
        <v>546</v>
      </c>
      <c r="B35" t="s">
        <v>550</v>
      </c>
      <c r="D35" t="s">
        <v>480</v>
      </c>
      <c r="E35">
        <v>14302</v>
      </c>
      <c r="H35">
        <v>16.579999999999998</v>
      </c>
      <c r="I35">
        <v>43.7</v>
      </c>
      <c r="J35">
        <v>56.3</v>
      </c>
      <c r="K35">
        <v>46.24</v>
      </c>
    </row>
    <row r="36" spans="1:11" x14ac:dyDescent="0.3">
      <c r="A36" s="133" t="s">
        <v>546</v>
      </c>
      <c r="B36" t="s">
        <v>550</v>
      </c>
      <c r="D36" t="s">
        <v>481</v>
      </c>
      <c r="E36">
        <v>14303</v>
      </c>
      <c r="H36">
        <v>66.3</v>
      </c>
      <c r="I36">
        <v>64.31</v>
      </c>
      <c r="J36">
        <v>35.69</v>
      </c>
      <c r="K36">
        <v>50.35</v>
      </c>
    </row>
    <row r="37" spans="1:11" x14ac:dyDescent="0.3">
      <c r="A37" s="133" t="s">
        <v>546</v>
      </c>
      <c r="B37" t="s">
        <v>550</v>
      </c>
      <c r="D37" t="s">
        <v>482</v>
      </c>
      <c r="E37">
        <v>14304</v>
      </c>
      <c r="H37">
        <v>21.04</v>
      </c>
      <c r="I37">
        <v>54.21</v>
      </c>
      <c r="J37">
        <v>45.79</v>
      </c>
      <c r="K37">
        <v>48.39</v>
      </c>
    </row>
    <row r="38" spans="1:11" x14ac:dyDescent="0.3">
      <c r="A38" s="133" t="s">
        <v>546</v>
      </c>
      <c r="B38" t="s">
        <v>550</v>
      </c>
      <c r="D38" t="s">
        <v>483</v>
      </c>
      <c r="E38">
        <v>14305</v>
      </c>
      <c r="H38">
        <v>93.42</v>
      </c>
      <c r="I38">
        <v>93.27</v>
      </c>
      <c r="J38">
        <v>6.730000000000004</v>
      </c>
      <c r="K38">
        <v>49.29</v>
      </c>
    </row>
    <row r="39" spans="1:11" x14ac:dyDescent="0.3">
      <c r="A39" s="133" t="s">
        <v>546</v>
      </c>
      <c r="B39" t="s">
        <v>550</v>
      </c>
      <c r="D39" t="s">
        <v>498</v>
      </c>
      <c r="E39">
        <v>14850</v>
      </c>
      <c r="H39">
        <v>67.56</v>
      </c>
      <c r="I39">
        <v>88.33</v>
      </c>
      <c r="J39">
        <v>11.670000000000002</v>
      </c>
      <c r="K39">
        <v>66.3</v>
      </c>
    </row>
    <row r="40" spans="1:11" x14ac:dyDescent="0.3">
      <c r="A40" s="133" t="s">
        <v>546</v>
      </c>
      <c r="B40" t="s">
        <v>550</v>
      </c>
      <c r="D40" t="s">
        <v>499</v>
      </c>
      <c r="E40">
        <v>14854</v>
      </c>
      <c r="H40">
        <v>94.45</v>
      </c>
      <c r="I40">
        <v>126.49</v>
      </c>
      <c r="J40">
        <v>-26.489999999999995</v>
      </c>
      <c r="K40">
        <v>97.87</v>
      </c>
    </row>
    <row r="41" spans="1:11" x14ac:dyDescent="0.3">
      <c r="A41" s="133" t="s">
        <v>546</v>
      </c>
      <c r="B41" t="s">
        <v>550</v>
      </c>
      <c r="D41" t="s">
        <v>529</v>
      </c>
      <c r="E41">
        <v>15313</v>
      </c>
      <c r="H41">
        <v>21</v>
      </c>
      <c r="I41">
        <v>35.159999999999997</v>
      </c>
      <c r="J41">
        <v>64.84</v>
      </c>
      <c r="K41">
        <v>25.62</v>
      </c>
    </row>
    <row r="42" spans="1:11" x14ac:dyDescent="0.3">
      <c r="A42" s="133" t="s">
        <v>546</v>
      </c>
      <c r="B42" t="s">
        <v>550</v>
      </c>
      <c r="D42" t="s">
        <v>530</v>
      </c>
      <c r="E42">
        <v>15314</v>
      </c>
      <c r="H42">
        <v>6.11</v>
      </c>
      <c r="I42">
        <v>5.95</v>
      </c>
      <c r="J42">
        <v>94.05</v>
      </c>
      <c r="K42">
        <v>12.57</v>
      </c>
    </row>
    <row r="43" spans="1:11" x14ac:dyDescent="0.3">
      <c r="A43" s="133" t="s">
        <v>545</v>
      </c>
      <c r="B43" t="s">
        <v>550</v>
      </c>
      <c r="D43" t="s">
        <v>307</v>
      </c>
      <c r="E43">
        <v>2187</v>
      </c>
      <c r="H43">
        <v>21.45</v>
      </c>
      <c r="I43">
        <v>45.6</v>
      </c>
      <c r="J43">
        <v>54.4</v>
      </c>
      <c r="K43">
        <v>69.44</v>
      </c>
    </row>
    <row r="44" spans="1:11" x14ac:dyDescent="0.3">
      <c r="A44" s="133" t="s">
        <v>545</v>
      </c>
      <c r="B44" t="s">
        <v>550</v>
      </c>
      <c r="D44" t="s">
        <v>308</v>
      </c>
      <c r="E44">
        <v>2188</v>
      </c>
      <c r="H44">
        <v>10.01</v>
      </c>
      <c r="I44">
        <v>16.68</v>
      </c>
      <c r="J44">
        <v>83.32</v>
      </c>
      <c r="K44">
        <v>2.2799999999999998</v>
      </c>
    </row>
    <row r="45" spans="1:11" x14ac:dyDescent="0.3">
      <c r="A45" s="133" t="s">
        <v>545</v>
      </c>
      <c r="B45" t="s">
        <v>550</v>
      </c>
      <c r="D45" t="s">
        <v>309</v>
      </c>
      <c r="E45">
        <v>2189</v>
      </c>
      <c r="H45">
        <v>0</v>
      </c>
      <c r="I45">
        <v>0</v>
      </c>
      <c r="J45">
        <v>100</v>
      </c>
      <c r="K45">
        <v>0</v>
      </c>
    </row>
    <row r="46" spans="1:11" x14ac:dyDescent="0.3">
      <c r="A46" s="133" t="s">
        <v>545</v>
      </c>
      <c r="B46" t="s">
        <v>550</v>
      </c>
      <c r="D46" t="s">
        <v>311</v>
      </c>
      <c r="E46">
        <v>2201</v>
      </c>
      <c r="H46">
        <v>0</v>
      </c>
      <c r="I46">
        <v>0</v>
      </c>
      <c r="J46">
        <v>100</v>
      </c>
      <c r="K46">
        <v>0</v>
      </c>
    </row>
    <row r="47" spans="1:11" x14ac:dyDescent="0.3">
      <c r="A47" s="133" t="s">
        <v>545</v>
      </c>
      <c r="B47" t="s">
        <v>550</v>
      </c>
      <c r="D47" t="s">
        <v>312</v>
      </c>
      <c r="E47">
        <v>2202</v>
      </c>
      <c r="H47">
        <v>0</v>
      </c>
      <c r="I47">
        <v>0</v>
      </c>
      <c r="J47">
        <v>100</v>
      </c>
      <c r="K47">
        <v>0</v>
      </c>
    </row>
    <row r="48" spans="1:11" x14ac:dyDescent="0.3">
      <c r="A48" s="133" t="s">
        <v>545</v>
      </c>
      <c r="B48" t="s">
        <v>550</v>
      </c>
      <c r="D48" t="s">
        <v>321</v>
      </c>
      <c r="E48">
        <v>7234</v>
      </c>
      <c r="H48">
        <v>25.86</v>
      </c>
      <c r="I48">
        <v>47.98</v>
      </c>
      <c r="J48">
        <v>52.02</v>
      </c>
      <c r="K48">
        <v>54.47</v>
      </c>
    </row>
    <row r="49" spans="1:11" x14ac:dyDescent="0.3">
      <c r="A49" s="133" t="s">
        <v>545</v>
      </c>
      <c r="B49" t="s">
        <v>550</v>
      </c>
      <c r="D49" t="s">
        <v>322</v>
      </c>
      <c r="E49">
        <v>7235</v>
      </c>
      <c r="H49">
        <v>21.7</v>
      </c>
      <c r="I49">
        <v>36.29</v>
      </c>
      <c r="J49">
        <v>63.71</v>
      </c>
      <c r="K49">
        <v>43.29</v>
      </c>
    </row>
    <row r="50" spans="1:11" x14ac:dyDescent="0.3">
      <c r="A50" s="133" t="s">
        <v>545</v>
      </c>
      <c r="B50" t="s">
        <v>550</v>
      </c>
      <c r="D50" t="s">
        <v>323</v>
      </c>
      <c r="E50">
        <v>7236</v>
      </c>
      <c r="H50">
        <v>20.46</v>
      </c>
      <c r="I50">
        <v>34.5</v>
      </c>
      <c r="J50">
        <v>65.5</v>
      </c>
      <c r="K50">
        <v>26.53</v>
      </c>
    </row>
    <row r="51" spans="1:11" x14ac:dyDescent="0.3">
      <c r="A51" s="133" t="s">
        <v>545</v>
      </c>
      <c r="B51" t="s">
        <v>550</v>
      </c>
      <c r="D51" t="s">
        <v>324</v>
      </c>
      <c r="E51">
        <v>8318</v>
      </c>
      <c r="H51">
        <v>30.83</v>
      </c>
      <c r="I51">
        <v>61.68</v>
      </c>
      <c r="J51">
        <v>38.32</v>
      </c>
      <c r="K51">
        <v>95.11</v>
      </c>
    </row>
    <row r="52" spans="1:11" x14ac:dyDescent="0.3">
      <c r="A52" s="133" t="s">
        <v>545</v>
      </c>
      <c r="B52" t="s">
        <v>550</v>
      </c>
      <c r="D52" t="s">
        <v>325</v>
      </c>
      <c r="E52">
        <v>8319</v>
      </c>
      <c r="H52">
        <v>12.65</v>
      </c>
      <c r="I52">
        <v>25.36</v>
      </c>
      <c r="J52">
        <v>74.64</v>
      </c>
      <c r="K52">
        <v>0.19</v>
      </c>
    </row>
    <row r="53" spans="1:11" x14ac:dyDescent="0.3">
      <c r="A53" s="133" t="s">
        <v>545</v>
      </c>
      <c r="B53" t="s">
        <v>550</v>
      </c>
      <c r="D53" t="s">
        <v>326</v>
      </c>
      <c r="E53">
        <v>8320</v>
      </c>
      <c r="H53">
        <v>0</v>
      </c>
      <c r="I53">
        <v>0</v>
      </c>
      <c r="J53">
        <v>100</v>
      </c>
      <c r="K53">
        <v>0</v>
      </c>
    </row>
    <row r="54" spans="1:11" x14ac:dyDescent="0.3">
      <c r="A54" s="133" t="s">
        <v>545</v>
      </c>
      <c r="B54" t="s">
        <v>550</v>
      </c>
      <c r="D54" t="s">
        <v>370</v>
      </c>
      <c r="E54">
        <v>9974</v>
      </c>
      <c r="H54">
        <v>22.87</v>
      </c>
      <c r="I54">
        <v>44.43</v>
      </c>
      <c r="J54">
        <v>55.57</v>
      </c>
      <c r="K54">
        <v>53.73</v>
      </c>
    </row>
    <row r="55" spans="1:11" x14ac:dyDescent="0.3">
      <c r="A55" s="133" t="s">
        <v>545</v>
      </c>
      <c r="B55" t="s">
        <v>550</v>
      </c>
      <c r="D55" t="s">
        <v>371</v>
      </c>
      <c r="E55">
        <v>9975</v>
      </c>
      <c r="H55">
        <v>21.25</v>
      </c>
      <c r="I55">
        <v>39.409999999999997</v>
      </c>
      <c r="J55">
        <v>60.59</v>
      </c>
      <c r="K55">
        <v>45.21</v>
      </c>
    </row>
    <row r="56" spans="1:11" x14ac:dyDescent="0.3">
      <c r="A56" s="133" t="s">
        <v>545</v>
      </c>
      <c r="B56" t="s">
        <v>550</v>
      </c>
      <c r="D56" t="s">
        <v>372</v>
      </c>
      <c r="E56">
        <v>9976</v>
      </c>
      <c r="H56">
        <v>15.31</v>
      </c>
      <c r="I56">
        <v>30.3</v>
      </c>
      <c r="J56">
        <v>69.7</v>
      </c>
      <c r="K56">
        <v>24.93</v>
      </c>
    </row>
    <row r="57" spans="1:11" x14ac:dyDescent="0.3">
      <c r="A57" s="133" t="s">
        <v>545</v>
      </c>
      <c r="B57" t="s">
        <v>550</v>
      </c>
      <c r="D57" t="s">
        <v>373</v>
      </c>
      <c r="E57">
        <v>9979</v>
      </c>
      <c r="H57">
        <v>68.7</v>
      </c>
      <c r="I57">
        <v>70.239999999999995</v>
      </c>
      <c r="J57">
        <v>29.760000000000005</v>
      </c>
      <c r="K57">
        <v>0</v>
      </c>
    </row>
    <row r="58" spans="1:11" x14ac:dyDescent="0.3">
      <c r="A58" s="133" t="s">
        <v>545</v>
      </c>
      <c r="B58" t="s">
        <v>550</v>
      </c>
      <c r="D58" t="s">
        <v>374</v>
      </c>
      <c r="E58">
        <v>9984</v>
      </c>
      <c r="H58">
        <v>21.1</v>
      </c>
      <c r="I58">
        <v>35.81</v>
      </c>
      <c r="J58">
        <v>64.19</v>
      </c>
      <c r="K58">
        <v>49.1</v>
      </c>
    </row>
    <row r="59" spans="1:11" x14ac:dyDescent="0.3">
      <c r="A59" s="133" t="s">
        <v>545</v>
      </c>
      <c r="B59" t="s">
        <v>550</v>
      </c>
      <c r="D59" t="s">
        <v>375</v>
      </c>
      <c r="E59">
        <v>9987</v>
      </c>
      <c r="H59">
        <v>0</v>
      </c>
      <c r="I59">
        <v>0</v>
      </c>
      <c r="J59">
        <v>100</v>
      </c>
      <c r="K59">
        <v>0</v>
      </c>
    </row>
    <row r="60" spans="1:11" x14ac:dyDescent="0.3">
      <c r="A60" s="133" t="s">
        <v>545</v>
      </c>
      <c r="B60" t="s">
        <v>550</v>
      </c>
      <c r="D60" t="s">
        <v>378</v>
      </c>
      <c r="E60">
        <v>12119</v>
      </c>
      <c r="H60">
        <v>10.3</v>
      </c>
      <c r="I60">
        <v>17.71</v>
      </c>
      <c r="J60">
        <v>82.289999999999992</v>
      </c>
      <c r="K60">
        <v>15.58</v>
      </c>
    </row>
    <row r="61" spans="1:11" x14ac:dyDescent="0.3">
      <c r="A61" s="133" t="s">
        <v>545</v>
      </c>
      <c r="B61" t="s">
        <v>550</v>
      </c>
      <c r="D61" t="s">
        <v>379</v>
      </c>
      <c r="E61">
        <v>12120</v>
      </c>
      <c r="H61">
        <v>15.6</v>
      </c>
      <c r="I61">
        <v>32.96</v>
      </c>
      <c r="J61">
        <v>67.039999999999992</v>
      </c>
      <c r="K61">
        <v>17.329999999999998</v>
      </c>
    </row>
    <row r="62" spans="1:11" x14ac:dyDescent="0.3">
      <c r="A62" s="133" t="s">
        <v>545</v>
      </c>
      <c r="B62" t="s">
        <v>550</v>
      </c>
      <c r="D62" t="s">
        <v>407</v>
      </c>
      <c r="E62">
        <v>13335</v>
      </c>
      <c r="H62">
        <v>72.38</v>
      </c>
      <c r="I62">
        <v>77.89</v>
      </c>
      <c r="J62">
        <v>22.11</v>
      </c>
      <c r="K62">
        <v>72.41</v>
      </c>
    </row>
    <row r="63" spans="1:11" x14ac:dyDescent="0.3">
      <c r="A63" s="133" t="s">
        <v>545</v>
      </c>
      <c r="B63" t="s">
        <v>550</v>
      </c>
      <c r="D63" t="s">
        <v>415</v>
      </c>
      <c r="E63">
        <v>13465</v>
      </c>
      <c r="H63">
        <v>98.71</v>
      </c>
      <c r="I63">
        <v>106.22</v>
      </c>
      <c r="J63">
        <v>-6.2199999999999989</v>
      </c>
      <c r="K63">
        <v>98.75</v>
      </c>
    </row>
    <row r="64" spans="1:11" x14ac:dyDescent="0.3">
      <c r="A64" s="133" t="s">
        <v>545</v>
      </c>
      <c r="B64" t="s">
        <v>550</v>
      </c>
      <c r="D64" t="s">
        <v>453</v>
      </c>
      <c r="E64">
        <v>14082</v>
      </c>
      <c r="H64">
        <v>95.26</v>
      </c>
      <c r="I64">
        <v>95.26</v>
      </c>
      <c r="J64">
        <v>4.7399999999999949</v>
      </c>
      <c r="K64">
        <v>88.98</v>
      </c>
    </row>
    <row r="65" spans="1:11" x14ac:dyDescent="0.3">
      <c r="A65" s="133" t="s">
        <v>545</v>
      </c>
      <c r="B65" t="s">
        <v>550</v>
      </c>
      <c r="D65" t="s">
        <v>476</v>
      </c>
      <c r="E65">
        <v>14285</v>
      </c>
      <c r="H65">
        <v>18.010000000000002</v>
      </c>
      <c r="I65">
        <v>42.9</v>
      </c>
      <c r="J65">
        <v>57.1</v>
      </c>
      <c r="K65">
        <v>48.57</v>
      </c>
    </row>
    <row r="66" spans="1:11" x14ac:dyDescent="0.3">
      <c r="A66" s="133" t="s">
        <v>545</v>
      </c>
      <c r="B66" t="s">
        <v>550</v>
      </c>
      <c r="D66" t="s">
        <v>477</v>
      </c>
      <c r="E66">
        <v>14286</v>
      </c>
      <c r="H66">
        <v>62.15</v>
      </c>
      <c r="I66">
        <v>69.58</v>
      </c>
      <c r="J66">
        <v>30.42</v>
      </c>
      <c r="K66">
        <v>45.9</v>
      </c>
    </row>
    <row r="67" spans="1:11" x14ac:dyDescent="0.3">
      <c r="A67" s="133" t="s">
        <v>545</v>
      </c>
      <c r="B67" t="s">
        <v>550</v>
      </c>
      <c r="D67" t="s">
        <v>478</v>
      </c>
      <c r="E67">
        <v>14287</v>
      </c>
      <c r="H67">
        <v>89.77</v>
      </c>
      <c r="I67">
        <v>96.9</v>
      </c>
      <c r="J67">
        <v>3.0999999999999943</v>
      </c>
      <c r="K67">
        <v>38.450000000000003</v>
      </c>
    </row>
    <row r="68" spans="1:11" x14ac:dyDescent="0.3">
      <c r="A68" s="133" t="s">
        <v>545</v>
      </c>
      <c r="B68" t="s">
        <v>550</v>
      </c>
      <c r="D68" t="s">
        <v>479</v>
      </c>
      <c r="E68">
        <v>14288</v>
      </c>
      <c r="H68">
        <v>18.07</v>
      </c>
      <c r="I68">
        <v>39.71</v>
      </c>
      <c r="J68">
        <v>60.29</v>
      </c>
      <c r="K68">
        <v>42.22</v>
      </c>
    </row>
    <row r="69" spans="1:11" x14ac:dyDescent="0.3">
      <c r="A69" s="133" t="s">
        <v>545</v>
      </c>
      <c r="B69" t="s">
        <v>550</v>
      </c>
      <c r="D69" t="s">
        <v>506</v>
      </c>
      <c r="E69">
        <v>15217</v>
      </c>
      <c r="H69">
        <v>6.78</v>
      </c>
      <c r="I69">
        <v>5.04</v>
      </c>
      <c r="J69">
        <v>94.96</v>
      </c>
      <c r="K69">
        <v>19.34</v>
      </c>
    </row>
    <row r="70" spans="1:11" x14ac:dyDescent="0.3">
      <c r="A70" s="133" t="s">
        <v>545</v>
      </c>
      <c r="B70" t="s">
        <v>550</v>
      </c>
      <c r="D70" t="s">
        <v>507</v>
      </c>
      <c r="E70">
        <v>15218</v>
      </c>
      <c r="H70">
        <v>11.58</v>
      </c>
      <c r="I70">
        <v>11.76</v>
      </c>
      <c r="J70">
        <v>88.24</v>
      </c>
      <c r="K70">
        <v>75.540000000000006</v>
      </c>
    </row>
    <row r="71" spans="1:11" x14ac:dyDescent="0.3">
      <c r="A71" s="133" t="s">
        <v>545</v>
      </c>
      <c r="B71" t="s">
        <v>550</v>
      </c>
      <c r="D71" t="s">
        <v>508</v>
      </c>
      <c r="E71">
        <v>15219</v>
      </c>
      <c r="H71">
        <v>71.48</v>
      </c>
      <c r="I71">
        <v>66</v>
      </c>
      <c r="J71">
        <v>34</v>
      </c>
      <c r="K71">
        <v>71.42</v>
      </c>
    </row>
    <row r="72" spans="1:11" x14ac:dyDescent="0.3">
      <c r="A72" s="133" t="s">
        <v>545</v>
      </c>
      <c r="B72" t="s">
        <v>550</v>
      </c>
      <c r="D72" t="s">
        <v>509</v>
      </c>
      <c r="E72">
        <v>15220</v>
      </c>
      <c r="H72">
        <v>10.46</v>
      </c>
      <c r="I72">
        <v>6.57</v>
      </c>
      <c r="J72">
        <v>93.43</v>
      </c>
      <c r="K72">
        <v>18.98</v>
      </c>
    </row>
    <row r="73" spans="1:11" x14ac:dyDescent="0.3">
      <c r="A73" s="133" t="s">
        <v>545</v>
      </c>
      <c r="B73" t="s">
        <v>550</v>
      </c>
      <c r="D73" t="s">
        <v>510</v>
      </c>
      <c r="E73">
        <v>15221</v>
      </c>
      <c r="H73">
        <v>14.17</v>
      </c>
      <c r="I73">
        <v>13.9</v>
      </c>
      <c r="J73">
        <v>86.1</v>
      </c>
      <c r="K73">
        <v>94.13</v>
      </c>
    </row>
    <row r="74" spans="1:11" x14ac:dyDescent="0.3">
      <c r="A74" s="133" t="s">
        <v>545</v>
      </c>
      <c r="B74" t="s">
        <v>550</v>
      </c>
      <c r="D74" t="s">
        <v>511</v>
      </c>
      <c r="E74">
        <v>15222</v>
      </c>
      <c r="H74">
        <v>96.35</v>
      </c>
      <c r="I74">
        <v>98.43</v>
      </c>
      <c r="J74">
        <v>1.5699999999999932</v>
      </c>
      <c r="K74">
        <v>0</v>
      </c>
    </row>
    <row r="75" spans="1:11" x14ac:dyDescent="0.3">
      <c r="A75" s="133" t="s">
        <v>545</v>
      </c>
      <c r="B75" t="s">
        <v>550</v>
      </c>
      <c r="D75" t="s">
        <v>512</v>
      </c>
      <c r="E75">
        <v>15223</v>
      </c>
      <c r="H75">
        <v>94.97</v>
      </c>
      <c r="I75">
        <v>87.68</v>
      </c>
      <c r="J75">
        <v>12.319999999999993</v>
      </c>
      <c r="K75">
        <v>94.88</v>
      </c>
    </row>
    <row r="76" spans="1:11" x14ac:dyDescent="0.3">
      <c r="A76" s="133" t="s">
        <v>545</v>
      </c>
      <c r="B76" t="s">
        <v>550</v>
      </c>
      <c r="D76" t="s">
        <v>513</v>
      </c>
      <c r="E76">
        <v>15224</v>
      </c>
      <c r="H76">
        <v>20.29</v>
      </c>
      <c r="I76">
        <v>43.71</v>
      </c>
      <c r="J76">
        <v>56.29</v>
      </c>
      <c r="K76">
        <v>46.61</v>
      </c>
    </row>
    <row r="77" spans="1:11" x14ac:dyDescent="0.3">
      <c r="A77" s="133" t="s">
        <v>544</v>
      </c>
      <c r="B77" t="s">
        <v>550</v>
      </c>
      <c r="D77" t="s">
        <v>297</v>
      </c>
      <c r="E77">
        <v>2164</v>
      </c>
      <c r="H77">
        <v>19.78</v>
      </c>
      <c r="I77">
        <v>54.39</v>
      </c>
      <c r="J77">
        <v>45.61</v>
      </c>
      <c r="K77">
        <v>48.1</v>
      </c>
    </row>
    <row r="78" spans="1:11" x14ac:dyDescent="0.3">
      <c r="A78" s="133" t="s">
        <v>544</v>
      </c>
      <c r="B78" t="s">
        <v>550</v>
      </c>
      <c r="D78" t="s">
        <v>298</v>
      </c>
      <c r="E78">
        <v>2172</v>
      </c>
      <c r="H78">
        <v>20.03</v>
      </c>
      <c r="I78">
        <v>46.85</v>
      </c>
      <c r="J78">
        <v>53.15</v>
      </c>
      <c r="K78">
        <v>49.06</v>
      </c>
    </row>
    <row r="79" spans="1:11" x14ac:dyDescent="0.3">
      <c r="A79" s="133" t="s">
        <v>544</v>
      </c>
      <c r="B79" t="s">
        <v>550</v>
      </c>
      <c r="D79" t="s">
        <v>299</v>
      </c>
      <c r="E79">
        <v>2173</v>
      </c>
      <c r="H79">
        <v>17.11</v>
      </c>
      <c r="I79">
        <v>34.18</v>
      </c>
      <c r="J79">
        <v>65.819999999999993</v>
      </c>
      <c r="K79">
        <v>50.58</v>
      </c>
    </row>
    <row r="80" spans="1:11" x14ac:dyDescent="0.3">
      <c r="A80" s="133" t="s">
        <v>544</v>
      </c>
      <c r="B80" t="s">
        <v>550</v>
      </c>
      <c r="D80" t="s">
        <v>300</v>
      </c>
      <c r="E80">
        <v>2174</v>
      </c>
      <c r="H80">
        <v>5.8</v>
      </c>
      <c r="I80">
        <v>25.44</v>
      </c>
      <c r="J80">
        <v>74.56</v>
      </c>
      <c r="K80">
        <v>7</v>
      </c>
    </row>
    <row r="81" spans="1:11" x14ac:dyDescent="0.3">
      <c r="A81" s="133" t="s">
        <v>544</v>
      </c>
      <c r="B81" t="s">
        <v>550</v>
      </c>
      <c r="D81" t="s">
        <v>301</v>
      </c>
      <c r="E81">
        <v>2175</v>
      </c>
      <c r="H81">
        <v>24.99</v>
      </c>
      <c r="I81">
        <v>54.78</v>
      </c>
      <c r="J81">
        <v>45.22</v>
      </c>
      <c r="K81">
        <v>72.430000000000007</v>
      </c>
    </row>
    <row r="82" spans="1:11" x14ac:dyDescent="0.3">
      <c r="A82" s="133" t="s">
        <v>544</v>
      </c>
      <c r="B82" t="s">
        <v>550</v>
      </c>
      <c r="D82" t="s">
        <v>303</v>
      </c>
      <c r="E82">
        <v>2177</v>
      </c>
      <c r="H82">
        <v>19.97</v>
      </c>
      <c r="I82">
        <v>46.88</v>
      </c>
      <c r="J82">
        <v>53.12</v>
      </c>
      <c r="K82">
        <v>48.96</v>
      </c>
    </row>
    <row r="83" spans="1:11" x14ac:dyDescent="0.3">
      <c r="A83" s="133" t="s">
        <v>544</v>
      </c>
      <c r="B83" t="s">
        <v>550</v>
      </c>
      <c r="D83" t="s">
        <v>313</v>
      </c>
      <c r="E83">
        <v>2203</v>
      </c>
      <c r="H83">
        <v>0.48</v>
      </c>
      <c r="I83">
        <v>2.14</v>
      </c>
      <c r="J83">
        <v>97.86</v>
      </c>
      <c r="K83">
        <v>1.1299999999999999</v>
      </c>
    </row>
    <row r="84" spans="1:11" x14ac:dyDescent="0.3">
      <c r="A84" s="133" t="s">
        <v>544</v>
      </c>
      <c r="B84" t="s">
        <v>550</v>
      </c>
      <c r="D84" t="s">
        <v>314</v>
      </c>
      <c r="E84">
        <v>2204</v>
      </c>
      <c r="H84">
        <v>0.71</v>
      </c>
      <c r="I84">
        <v>0.89</v>
      </c>
      <c r="J84">
        <v>99.11</v>
      </c>
      <c r="K84">
        <v>0</v>
      </c>
    </row>
    <row r="85" spans="1:11" x14ac:dyDescent="0.3">
      <c r="A85" s="133" t="s">
        <v>544</v>
      </c>
      <c r="B85" t="s">
        <v>550</v>
      </c>
      <c r="D85" t="s">
        <v>329</v>
      </c>
      <c r="E85">
        <v>8588</v>
      </c>
      <c r="H85">
        <v>0.01</v>
      </c>
      <c r="I85">
        <v>0.02</v>
      </c>
      <c r="J85">
        <v>99.98</v>
      </c>
      <c r="K85">
        <v>0</v>
      </c>
    </row>
    <row r="86" spans="1:11" x14ac:dyDescent="0.3">
      <c r="A86" s="133" t="s">
        <v>544</v>
      </c>
      <c r="B86" t="s">
        <v>550</v>
      </c>
      <c r="D86" t="s">
        <v>337</v>
      </c>
      <c r="E86">
        <v>8806</v>
      </c>
      <c r="H86">
        <v>0</v>
      </c>
      <c r="I86">
        <v>0</v>
      </c>
      <c r="J86">
        <v>100</v>
      </c>
      <c r="K86">
        <v>0</v>
      </c>
    </row>
    <row r="87" spans="1:11" x14ac:dyDescent="0.3">
      <c r="A87" s="133" t="s">
        <v>544</v>
      </c>
      <c r="B87" t="s">
        <v>550</v>
      </c>
      <c r="D87" t="s">
        <v>339</v>
      </c>
      <c r="E87">
        <v>9097</v>
      </c>
      <c r="H87">
        <v>0</v>
      </c>
      <c r="I87">
        <v>0</v>
      </c>
      <c r="J87">
        <v>100</v>
      </c>
      <c r="K87">
        <v>0</v>
      </c>
    </row>
    <row r="88" spans="1:11" x14ac:dyDescent="0.3">
      <c r="A88" s="133" t="s">
        <v>544</v>
      </c>
      <c r="B88" t="s">
        <v>550</v>
      </c>
      <c r="D88" t="s">
        <v>360</v>
      </c>
      <c r="E88">
        <v>9823</v>
      </c>
      <c r="H88">
        <v>21.01</v>
      </c>
      <c r="I88">
        <v>52.79</v>
      </c>
      <c r="J88">
        <v>47.21</v>
      </c>
      <c r="K88">
        <v>58</v>
      </c>
    </row>
    <row r="89" spans="1:11" x14ac:dyDescent="0.3">
      <c r="A89" s="133" t="s">
        <v>544</v>
      </c>
      <c r="B89" t="s">
        <v>550</v>
      </c>
      <c r="D89" t="s">
        <v>361</v>
      </c>
      <c r="E89">
        <v>9827</v>
      </c>
      <c r="H89">
        <v>19.98</v>
      </c>
      <c r="I89">
        <v>45.55</v>
      </c>
      <c r="J89">
        <v>54.45</v>
      </c>
      <c r="K89">
        <v>48.32</v>
      </c>
    </row>
    <row r="90" spans="1:11" x14ac:dyDescent="0.3">
      <c r="A90" s="133" t="s">
        <v>544</v>
      </c>
      <c r="B90" t="s">
        <v>550</v>
      </c>
      <c r="D90" t="s">
        <v>362</v>
      </c>
      <c r="E90">
        <v>9829</v>
      </c>
      <c r="H90">
        <v>14.33</v>
      </c>
      <c r="I90">
        <v>36.5</v>
      </c>
      <c r="J90">
        <v>63.5</v>
      </c>
      <c r="K90">
        <v>29.21</v>
      </c>
    </row>
    <row r="91" spans="1:11" x14ac:dyDescent="0.3">
      <c r="A91" s="133" t="s">
        <v>544</v>
      </c>
      <c r="B91" t="s">
        <v>550</v>
      </c>
      <c r="D91" t="s">
        <v>363</v>
      </c>
      <c r="E91">
        <v>9856</v>
      </c>
      <c r="H91">
        <v>14.06</v>
      </c>
      <c r="I91">
        <v>37.72</v>
      </c>
      <c r="J91">
        <v>62.28</v>
      </c>
      <c r="K91">
        <v>28.37</v>
      </c>
    </row>
    <row r="92" spans="1:11" x14ac:dyDescent="0.3">
      <c r="A92" s="133" t="s">
        <v>544</v>
      </c>
      <c r="B92" t="s">
        <v>550</v>
      </c>
      <c r="D92" t="s">
        <v>364</v>
      </c>
      <c r="E92">
        <v>9858</v>
      </c>
      <c r="H92">
        <v>19.809999999999999</v>
      </c>
      <c r="I92">
        <v>49.77</v>
      </c>
      <c r="J92">
        <v>50.23</v>
      </c>
      <c r="K92">
        <v>47.79</v>
      </c>
    </row>
    <row r="93" spans="1:11" x14ac:dyDescent="0.3">
      <c r="A93" s="133" t="s">
        <v>544</v>
      </c>
      <c r="B93" t="s">
        <v>550</v>
      </c>
      <c r="D93" t="s">
        <v>365</v>
      </c>
      <c r="E93">
        <v>9862</v>
      </c>
      <c r="H93">
        <v>20.72</v>
      </c>
      <c r="I93">
        <v>57.52</v>
      </c>
      <c r="J93">
        <v>42.48</v>
      </c>
      <c r="K93">
        <v>56.87</v>
      </c>
    </row>
    <row r="94" spans="1:11" x14ac:dyDescent="0.3">
      <c r="A94" s="133" t="s">
        <v>544</v>
      </c>
      <c r="B94" t="s">
        <v>550</v>
      </c>
      <c r="D94" t="s">
        <v>376</v>
      </c>
      <c r="E94">
        <v>12027</v>
      </c>
      <c r="H94">
        <v>11.28</v>
      </c>
      <c r="I94">
        <v>20.88</v>
      </c>
      <c r="J94">
        <v>79.12</v>
      </c>
      <c r="K94">
        <v>20.03</v>
      </c>
    </row>
    <row r="95" spans="1:11" x14ac:dyDescent="0.3">
      <c r="A95" s="133" t="s">
        <v>544</v>
      </c>
      <c r="B95" t="s">
        <v>550</v>
      </c>
      <c r="D95" t="s">
        <v>377</v>
      </c>
      <c r="E95">
        <v>12028</v>
      </c>
      <c r="H95">
        <v>2.0099999999999998</v>
      </c>
      <c r="I95">
        <v>13.13</v>
      </c>
      <c r="J95">
        <v>86.87</v>
      </c>
      <c r="K95">
        <v>18.73</v>
      </c>
    </row>
    <row r="96" spans="1:11" x14ac:dyDescent="0.3">
      <c r="A96" s="133" t="s">
        <v>544</v>
      </c>
      <c r="B96" t="s">
        <v>550</v>
      </c>
      <c r="D96" t="s">
        <v>382</v>
      </c>
      <c r="E96">
        <v>12140</v>
      </c>
      <c r="H96">
        <v>15.99</v>
      </c>
      <c r="I96">
        <v>30.24</v>
      </c>
      <c r="J96">
        <v>69.760000000000005</v>
      </c>
      <c r="K96">
        <v>27.54</v>
      </c>
    </row>
    <row r="97" spans="1:11" x14ac:dyDescent="0.3">
      <c r="A97" s="133" t="s">
        <v>544</v>
      </c>
      <c r="B97" t="s">
        <v>550</v>
      </c>
      <c r="D97" t="s">
        <v>401</v>
      </c>
      <c r="E97">
        <v>13278</v>
      </c>
      <c r="H97">
        <v>26.99</v>
      </c>
      <c r="I97">
        <v>71.67</v>
      </c>
      <c r="J97">
        <v>28.33</v>
      </c>
      <c r="K97">
        <v>98.97</v>
      </c>
    </row>
    <row r="98" spans="1:11" x14ac:dyDescent="0.3">
      <c r="A98" s="133" t="s">
        <v>544</v>
      </c>
      <c r="B98" t="s">
        <v>550</v>
      </c>
      <c r="D98" t="s">
        <v>402</v>
      </c>
      <c r="E98">
        <v>13279</v>
      </c>
      <c r="H98">
        <v>0</v>
      </c>
      <c r="I98">
        <v>0</v>
      </c>
      <c r="J98">
        <v>100</v>
      </c>
      <c r="K98">
        <v>0</v>
      </c>
    </row>
    <row r="99" spans="1:11" x14ac:dyDescent="0.3">
      <c r="A99" s="133" t="s">
        <v>544</v>
      </c>
      <c r="B99" t="s">
        <v>550</v>
      </c>
      <c r="D99" t="s">
        <v>413</v>
      </c>
      <c r="E99">
        <v>13415</v>
      </c>
      <c r="H99">
        <v>72.150000000000006</v>
      </c>
      <c r="I99">
        <v>77.36</v>
      </c>
      <c r="J99">
        <v>22.64</v>
      </c>
      <c r="K99">
        <v>72.64</v>
      </c>
    </row>
    <row r="100" spans="1:11" x14ac:dyDescent="0.3">
      <c r="A100" s="133" t="s">
        <v>544</v>
      </c>
      <c r="B100" t="s">
        <v>550</v>
      </c>
      <c r="D100" t="s">
        <v>414</v>
      </c>
      <c r="E100">
        <v>13424</v>
      </c>
      <c r="H100">
        <v>98.57</v>
      </c>
      <c r="I100">
        <v>105.69</v>
      </c>
      <c r="J100">
        <v>-5.6899999999999977</v>
      </c>
      <c r="K100">
        <v>99.25</v>
      </c>
    </row>
    <row r="101" spans="1:11" x14ac:dyDescent="0.3">
      <c r="A101" s="133" t="s">
        <v>544</v>
      </c>
      <c r="B101" t="s">
        <v>550</v>
      </c>
      <c r="D101" t="s">
        <v>418</v>
      </c>
      <c r="E101">
        <v>13684</v>
      </c>
      <c r="H101">
        <v>16.920000000000002</v>
      </c>
      <c r="I101">
        <v>35.69</v>
      </c>
      <c r="J101">
        <v>64.31</v>
      </c>
      <c r="K101">
        <v>49.91</v>
      </c>
    </row>
    <row r="102" spans="1:11" x14ac:dyDescent="0.3">
      <c r="A102" s="133" t="s">
        <v>544</v>
      </c>
      <c r="B102" t="s">
        <v>550</v>
      </c>
      <c r="D102" t="s">
        <v>419</v>
      </c>
      <c r="E102">
        <v>13685</v>
      </c>
      <c r="H102">
        <v>0</v>
      </c>
      <c r="I102">
        <v>0</v>
      </c>
      <c r="J102">
        <v>100</v>
      </c>
      <c r="K102">
        <v>16.02</v>
      </c>
    </row>
    <row r="103" spans="1:11" x14ac:dyDescent="0.3">
      <c r="A103" s="133" t="s">
        <v>544</v>
      </c>
      <c r="B103" t="s">
        <v>550</v>
      </c>
      <c r="D103" t="s">
        <v>454</v>
      </c>
      <c r="E103">
        <v>14192</v>
      </c>
      <c r="H103">
        <v>20.86</v>
      </c>
      <c r="I103">
        <v>38.43</v>
      </c>
      <c r="J103">
        <v>61.57</v>
      </c>
      <c r="K103">
        <v>54.16</v>
      </c>
    </row>
    <row r="104" spans="1:11" x14ac:dyDescent="0.3">
      <c r="A104" s="133" t="s">
        <v>544</v>
      </c>
      <c r="B104" t="s">
        <v>550</v>
      </c>
      <c r="D104" t="s">
        <v>455</v>
      </c>
      <c r="E104">
        <v>14193</v>
      </c>
      <c r="H104">
        <v>90.78</v>
      </c>
      <c r="I104">
        <v>109.39</v>
      </c>
      <c r="J104">
        <v>-9.39</v>
      </c>
      <c r="K104">
        <v>52.25</v>
      </c>
    </row>
    <row r="105" spans="1:11" x14ac:dyDescent="0.3">
      <c r="A105" s="133" t="s">
        <v>544</v>
      </c>
      <c r="B105" t="s">
        <v>550</v>
      </c>
      <c r="D105" t="s">
        <v>456</v>
      </c>
      <c r="E105">
        <v>14194</v>
      </c>
      <c r="H105">
        <v>27.28</v>
      </c>
      <c r="I105">
        <v>87.44</v>
      </c>
      <c r="J105">
        <v>12.560000000000002</v>
      </c>
      <c r="K105">
        <v>87.2</v>
      </c>
    </row>
    <row r="106" spans="1:11" x14ac:dyDescent="0.3">
      <c r="A106" s="133" t="s">
        <v>544</v>
      </c>
      <c r="B106" t="s">
        <v>550</v>
      </c>
      <c r="D106" t="s">
        <v>457</v>
      </c>
      <c r="E106">
        <v>14198</v>
      </c>
      <c r="H106">
        <v>18.41</v>
      </c>
      <c r="I106">
        <v>36.18</v>
      </c>
      <c r="J106">
        <v>63.82</v>
      </c>
      <c r="K106">
        <v>54.79</v>
      </c>
    </row>
    <row r="107" spans="1:11" x14ac:dyDescent="0.3">
      <c r="A107" s="133" t="s">
        <v>544</v>
      </c>
      <c r="B107" t="s">
        <v>550</v>
      </c>
      <c r="D107" t="s">
        <v>458</v>
      </c>
      <c r="E107">
        <v>14199</v>
      </c>
      <c r="H107">
        <v>59.72</v>
      </c>
      <c r="I107">
        <v>76.650000000000006</v>
      </c>
      <c r="J107">
        <v>23.349999999999994</v>
      </c>
      <c r="K107">
        <v>51.32</v>
      </c>
    </row>
    <row r="108" spans="1:11" x14ac:dyDescent="0.3">
      <c r="A108" s="133" t="s">
        <v>544</v>
      </c>
      <c r="B108" t="s">
        <v>550</v>
      </c>
      <c r="D108" t="s">
        <v>459</v>
      </c>
      <c r="E108">
        <v>14200</v>
      </c>
      <c r="H108">
        <v>18.440000000000001</v>
      </c>
      <c r="I108">
        <v>62.81</v>
      </c>
      <c r="J108">
        <v>37.19</v>
      </c>
      <c r="K108">
        <v>62.63</v>
      </c>
    </row>
    <row r="109" spans="1:11" x14ac:dyDescent="0.3">
      <c r="A109" s="133" t="s">
        <v>544</v>
      </c>
      <c r="B109" t="s">
        <v>550</v>
      </c>
      <c r="D109" t="s">
        <v>502</v>
      </c>
      <c r="E109">
        <v>15038</v>
      </c>
      <c r="H109">
        <v>70.680000000000007</v>
      </c>
      <c r="I109">
        <v>70.680000000000007</v>
      </c>
      <c r="J109">
        <v>29.319999999999993</v>
      </c>
      <c r="K109">
        <v>70.66</v>
      </c>
    </row>
    <row r="110" spans="1:11" x14ac:dyDescent="0.3">
      <c r="A110" s="133" t="s">
        <v>544</v>
      </c>
      <c r="B110" t="s">
        <v>550</v>
      </c>
      <c r="D110" t="s">
        <v>503</v>
      </c>
      <c r="E110">
        <v>15039</v>
      </c>
      <c r="H110">
        <v>98.68</v>
      </c>
      <c r="I110">
        <v>98.68</v>
      </c>
      <c r="J110">
        <v>1.3199999999999932</v>
      </c>
      <c r="K110">
        <v>98.67</v>
      </c>
    </row>
    <row r="111" spans="1:11" x14ac:dyDescent="0.3">
      <c r="A111" s="133" t="s">
        <v>544</v>
      </c>
      <c r="B111" t="s">
        <v>550</v>
      </c>
      <c r="D111" t="s">
        <v>522</v>
      </c>
      <c r="E111">
        <v>15276</v>
      </c>
      <c r="H111">
        <v>1.61</v>
      </c>
      <c r="I111">
        <v>5.36</v>
      </c>
      <c r="J111">
        <v>94.64</v>
      </c>
      <c r="K111">
        <v>0</v>
      </c>
    </row>
    <row r="112" spans="1:11" x14ac:dyDescent="0.3">
      <c r="A112" s="133" t="s">
        <v>544</v>
      </c>
      <c r="B112" t="s">
        <v>550</v>
      </c>
      <c r="D112" t="s">
        <v>523</v>
      </c>
      <c r="E112">
        <v>15277</v>
      </c>
      <c r="H112">
        <v>11.03</v>
      </c>
      <c r="I112">
        <v>12.72</v>
      </c>
      <c r="J112">
        <v>87.28</v>
      </c>
      <c r="K112">
        <v>70.47</v>
      </c>
    </row>
    <row r="113" spans="1:11" x14ac:dyDescent="0.3">
      <c r="A113" s="133" t="s">
        <v>544</v>
      </c>
      <c r="B113" t="s">
        <v>550</v>
      </c>
      <c r="D113" t="s">
        <v>524</v>
      </c>
      <c r="E113">
        <v>15278</v>
      </c>
      <c r="H113">
        <v>69.349999999999994</v>
      </c>
      <c r="I113">
        <v>69.349999999999994</v>
      </c>
      <c r="J113">
        <v>30.650000000000006</v>
      </c>
      <c r="K113">
        <v>0</v>
      </c>
    </row>
    <row r="114" spans="1:11" x14ac:dyDescent="0.3">
      <c r="A114" s="133" t="s">
        <v>544</v>
      </c>
      <c r="B114" t="s">
        <v>550</v>
      </c>
      <c r="D114" t="s">
        <v>525</v>
      </c>
      <c r="E114">
        <v>15279</v>
      </c>
      <c r="H114">
        <v>15.62</v>
      </c>
      <c r="I114">
        <v>18.02</v>
      </c>
      <c r="J114">
        <v>81.98</v>
      </c>
      <c r="K114">
        <v>100.05</v>
      </c>
    </row>
    <row r="115" spans="1:11" x14ac:dyDescent="0.3">
      <c r="A115" s="133" t="s">
        <v>544</v>
      </c>
      <c r="B115" t="s">
        <v>550</v>
      </c>
      <c r="D115" t="s">
        <v>526</v>
      </c>
      <c r="E115">
        <v>15280</v>
      </c>
      <c r="H115">
        <v>2.1</v>
      </c>
      <c r="I115">
        <v>7.84</v>
      </c>
      <c r="J115">
        <v>92.16</v>
      </c>
      <c r="K115">
        <v>0</v>
      </c>
    </row>
    <row r="116" spans="1:11" x14ac:dyDescent="0.3">
      <c r="A116" s="133" t="s">
        <v>544</v>
      </c>
      <c r="B116" t="s">
        <v>550</v>
      </c>
      <c r="D116" t="s">
        <v>527</v>
      </c>
      <c r="E116">
        <v>15281</v>
      </c>
      <c r="H116">
        <v>5.98</v>
      </c>
      <c r="I116">
        <v>22.41</v>
      </c>
      <c r="J116">
        <v>77.59</v>
      </c>
      <c r="K116">
        <v>5.0199999999999996</v>
      </c>
    </row>
    <row r="117" spans="1:11" x14ac:dyDescent="0.3">
      <c r="A117" s="133" t="s">
        <v>544</v>
      </c>
      <c r="B117" t="s">
        <v>550</v>
      </c>
      <c r="D117" t="s">
        <v>528</v>
      </c>
      <c r="E117">
        <v>15282</v>
      </c>
      <c r="H117">
        <v>88.47</v>
      </c>
      <c r="I117">
        <v>88.47</v>
      </c>
      <c r="J117">
        <v>11.530000000000001</v>
      </c>
      <c r="K117">
        <v>0</v>
      </c>
    </row>
    <row r="118" spans="1:11" x14ac:dyDescent="0.3">
      <c r="A118" s="133" t="s">
        <v>542</v>
      </c>
      <c r="B118" t="s">
        <v>550</v>
      </c>
      <c r="D118" t="s">
        <v>268</v>
      </c>
      <c r="E118">
        <v>2002</v>
      </c>
      <c r="H118">
        <v>21.31</v>
      </c>
      <c r="I118">
        <v>44.35</v>
      </c>
      <c r="J118">
        <v>55.65</v>
      </c>
      <c r="K118">
        <v>49.49</v>
      </c>
    </row>
    <row r="119" spans="1:11" x14ac:dyDescent="0.3">
      <c r="A119" s="133" t="s">
        <v>542</v>
      </c>
      <c r="B119" t="s">
        <v>550</v>
      </c>
      <c r="D119" t="s">
        <v>269</v>
      </c>
      <c r="E119">
        <v>2004</v>
      </c>
      <c r="H119">
        <v>21.1</v>
      </c>
      <c r="I119">
        <v>33.520000000000003</v>
      </c>
      <c r="J119">
        <v>66.47999999999999</v>
      </c>
      <c r="K119">
        <v>50.31</v>
      </c>
    </row>
    <row r="120" spans="1:11" x14ac:dyDescent="0.3">
      <c r="A120" s="133" t="s">
        <v>542</v>
      </c>
      <c r="B120" t="s">
        <v>550</v>
      </c>
      <c r="D120" t="s">
        <v>302</v>
      </c>
      <c r="E120">
        <v>2176</v>
      </c>
      <c r="H120">
        <v>21.26</v>
      </c>
      <c r="I120">
        <v>49.17</v>
      </c>
      <c r="J120">
        <v>50.83</v>
      </c>
      <c r="K120">
        <v>49.03</v>
      </c>
    </row>
    <row r="121" spans="1:11" x14ac:dyDescent="0.3">
      <c r="A121" s="133" t="s">
        <v>542</v>
      </c>
      <c r="B121" t="s">
        <v>550</v>
      </c>
      <c r="D121" t="s">
        <v>315</v>
      </c>
      <c r="E121">
        <v>2205</v>
      </c>
      <c r="H121">
        <v>0.67</v>
      </c>
      <c r="I121">
        <v>2.65</v>
      </c>
      <c r="J121">
        <v>97.35</v>
      </c>
      <c r="K121">
        <v>1.1200000000000001</v>
      </c>
    </row>
    <row r="122" spans="1:11" x14ac:dyDescent="0.3">
      <c r="A122" s="133" t="s">
        <v>542</v>
      </c>
      <c r="B122" t="s">
        <v>550</v>
      </c>
      <c r="D122" t="s">
        <v>316</v>
      </c>
      <c r="E122">
        <v>2206</v>
      </c>
      <c r="H122">
        <v>0.66</v>
      </c>
      <c r="I122">
        <v>0.34</v>
      </c>
      <c r="J122">
        <v>99.66</v>
      </c>
      <c r="K122">
        <v>7.0000000000000007E-2</v>
      </c>
    </row>
    <row r="123" spans="1:11" x14ac:dyDescent="0.3">
      <c r="A123" s="133" t="s">
        <v>542</v>
      </c>
      <c r="B123" t="s">
        <v>550</v>
      </c>
      <c r="D123" t="s">
        <v>343</v>
      </c>
      <c r="E123">
        <v>9633</v>
      </c>
      <c r="H123">
        <v>21.67</v>
      </c>
      <c r="I123">
        <v>47.74</v>
      </c>
      <c r="J123">
        <v>52.26</v>
      </c>
      <c r="K123">
        <v>55.93</v>
      </c>
    </row>
    <row r="124" spans="1:11" x14ac:dyDescent="0.3">
      <c r="A124" s="133" t="s">
        <v>542</v>
      </c>
      <c r="B124" t="s">
        <v>550</v>
      </c>
      <c r="D124" t="s">
        <v>344</v>
      </c>
      <c r="E124">
        <v>9634</v>
      </c>
      <c r="H124">
        <v>21.2</v>
      </c>
      <c r="I124">
        <v>36.99</v>
      </c>
      <c r="J124">
        <v>63.01</v>
      </c>
      <c r="K124">
        <v>45.63</v>
      </c>
    </row>
    <row r="125" spans="1:11" x14ac:dyDescent="0.3">
      <c r="A125" s="133" t="s">
        <v>542</v>
      </c>
      <c r="B125" t="s">
        <v>550</v>
      </c>
      <c r="D125" t="s">
        <v>345</v>
      </c>
      <c r="E125">
        <v>9635</v>
      </c>
      <c r="H125">
        <v>14.7</v>
      </c>
      <c r="I125">
        <v>28.62</v>
      </c>
      <c r="J125">
        <v>71.38</v>
      </c>
      <c r="K125">
        <v>28.11</v>
      </c>
    </row>
    <row r="126" spans="1:11" x14ac:dyDescent="0.3">
      <c r="A126" s="133" t="s">
        <v>542</v>
      </c>
      <c r="B126" t="s">
        <v>550</v>
      </c>
      <c r="D126" t="s">
        <v>346</v>
      </c>
      <c r="E126">
        <v>9647</v>
      </c>
      <c r="H126">
        <v>27.21</v>
      </c>
      <c r="I126">
        <v>49.14</v>
      </c>
      <c r="J126">
        <v>50.86</v>
      </c>
      <c r="K126">
        <v>74.88</v>
      </c>
    </row>
    <row r="127" spans="1:11" x14ac:dyDescent="0.3">
      <c r="A127" s="133" t="s">
        <v>542</v>
      </c>
      <c r="B127" t="s">
        <v>550</v>
      </c>
      <c r="D127" t="s">
        <v>347</v>
      </c>
      <c r="E127">
        <v>9648</v>
      </c>
      <c r="H127">
        <v>8.11</v>
      </c>
      <c r="I127">
        <v>15.03</v>
      </c>
      <c r="J127">
        <v>84.97</v>
      </c>
      <c r="K127">
        <v>4.04</v>
      </c>
    </row>
    <row r="128" spans="1:11" x14ac:dyDescent="0.3">
      <c r="A128" s="133" t="s">
        <v>542</v>
      </c>
      <c r="B128" t="s">
        <v>550</v>
      </c>
      <c r="D128" t="s">
        <v>348</v>
      </c>
      <c r="E128">
        <v>9649</v>
      </c>
      <c r="H128">
        <v>0</v>
      </c>
      <c r="I128">
        <v>0</v>
      </c>
      <c r="J128">
        <v>100</v>
      </c>
      <c r="K128">
        <v>0</v>
      </c>
    </row>
    <row r="129" spans="1:11" x14ac:dyDescent="0.3">
      <c r="A129" s="133" t="s">
        <v>542</v>
      </c>
      <c r="B129" t="s">
        <v>550</v>
      </c>
      <c r="D129" t="s">
        <v>349</v>
      </c>
      <c r="E129">
        <v>9650</v>
      </c>
      <c r="H129">
        <v>0</v>
      </c>
      <c r="I129">
        <v>0</v>
      </c>
      <c r="J129">
        <v>100</v>
      </c>
      <c r="K129">
        <v>0</v>
      </c>
    </row>
    <row r="130" spans="1:11" x14ac:dyDescent="0.3">
      <c r="A130" s="133" t="s">
        <v>542</v>
      </c>
      <c r="B130" t="s">
        <v>550</v>
      </c>
      <c r="D130" t="s">
        <v>350</v>
      </c>
      <c r="E130">
        <v>9654</v>
      </c>
      <c r="H130">
        <v>21.79</v>
      </c>
      <c r="I130">
        <v>51.73</v>
      </c>
      <c r="J130">
        <v>48.27</v>
      </c>
      <c r="K130">
        <v>57.21</v>
      </c>
    </row>
    <row r="131" spans="1:11" x14ac:dyDescent="0.3">
      <c r="A131" s="133" t="s">
        <v>542</v>
      </c>
      <c r="B131" t="s">
        <v>550</v>
      </c>
      <c r="D131" t="s">
        <v>351</v>
      </c>
      <c r="E131">
        <v>9655</v>
      </c>
      <c r="H131">
        <v>20.97</v>
      </c>
      <c r="I131">
        <v>42.8</v>
      </c>
      <c r="J131">
        <v>57.2</v>
      </c>
      <c r="K131">
        <v>46.02</v>
      </c>
    </row>
    <row r="132" spans="1:11" x14ac:dyDescent="0.3">
      <c r="A132" s="133" t="s">
        <v>542</v>
      </c>
      <c r="B132" t="s">
        <v>550</v>
      </c>
      <c r="D132" t="s">
        <v>352</v>
      </c>
      <c r="E132">
        <v>9656</v>
      </c>
      <c r="H132">
        <v>14.79</v>
      </c>
      <c r="I132">
        <v>33.29</v>
      </c>
      <c r="J132">
        <v>66.710000000000008</v>
      </c>
      <c r="K132">
        <v>28.43</v>
      </c>
    </row>
    <row r="133" spans="1:11" x14ac:dyDescent="0.3">
      <c r="A133" s="133" t="s">
        <v>542</v>
      </c>
      <c r="B133" t="s">
        <v>550</v>
      </c>
      <c r="D133" t="s">
        <v>391</v>
      </c>
      <c r="E133">
        <v>12176</v>
      </c>
      <c r="H133">
        <v>14.51</v>
      </c>
      <c r="I133">
        <v>15.36</v>
      </c>
      <c r="J133">
        <v>84.64</v>
      </c>
      <c r="K133">
        <v>21.52</v>
      </c>
    </row>
    <row r="134" spans="1:11" x14ac:dyDescent="0.3">
      <c r="A134" s="133" t="s">
        <v>542</v>
      </c>
      <c r="B134" t="s">
        <v>550</v>
      </c>
      <c r="D134" t="s">
        <v>392</v>
      </c>
      <c r="E134">
        <v>12177</v>
      </c>
      <c r="H134">
        <v>11.68</v>
      </c>
      <c r="I134">
        <v>22.22</v>
      </c>
      <c r="J134">
        <v>77.78</v>
      </c>
      <c r="K134">
        <v>15.89</v>
      </c>
    </row>
    <row r="135" spans="1:11" x14ac:dyDescent="0.3">
      <c r="A135" s="133" t="s">
        <v>542</v>
      </c>
      <c r="B135" t="s">
        <v>550</v>
      </c>
      <c r="D135" t="s">
        <v>393</v>
      </c>
      <c r="E135">
        <v>12251</v>
      </c>
      <c r="H135">
        <v>19.3</v>
      </c>
      <c r="I135">
        <v>29.44</v>
      </c>
      <c r="J135">
        <v>70.56</v>
      </c>
      <c r="K135">
        <v>33.69</v>
      </c>
    </row>
    <row r="136" spans="1:11" x14ac:dyDescent="0.3">
      <c r="A136" s="133" t="s">
        <v>542</v>
      </c>
      <c r="B136" t="s">
        <v>550</v>
      </c>
      <c r="D136" t="s">
        <v>398</v>
      </c>
      <c r="E136">
        <v>13213</v>
      </c>
      <c r="H136">
        <v>0</v>
      </c>
      <c r="I136">
        <v>0</v>
      </c>
      <c r="J136">
        <v>100</v>
      </c>
      <c r="K136">
        <v>0</v>
      </c>
    </row>
    <row r="137" spans="1:11" x14ac:dyDescent="0.3">
      <c r="A137" s="133" t="s">
        <v>542</v>
      </c>
      <c r="B137" t="s">
        <v>550</v>
      </c>
      <c r="D137" t="s">
        <v>399</v>
      </c>
      <c r="E137">
        <v>13214</v>
      </c>
      <c r="H137">
        <v>0</v>
      </c>
      <c r="I137">
        <v>0</v>
      </c>
      <c r="J137">
        <v>100</v>
      </c>
      <c r="K137">
        <v>0</v>
      </c>
    </row>
    <row r="138" spans="1:11" x14ac:dyDescent="0.3">
      <c r="A138" s="133" t="s">
        <v>542</v>
      </c>
      <c r="B138" t="s">
        <v>550</v>
      </c>
      <c r="D138" t="s">
        <v>408</v>
      </c>
      <c r="E138">
        <v>13347</v>
      </c>
      <c r="H138">
        <v>73.16</v>
      </c>
      <c r="I138">
        <v>75.790000000000006</v>
      </c>
      <c r="J138">
        <v>24.209999999999994</v>
      </c>
      <c r="K138">
        <v>72.62</v>
      </c>
    </row>
    <row r="139" spans="1:11" x14ac:dyDescent="0.3">
      <c r="A139" s="133" t="s">
        <v>542</v>
      </c>
      <c r="B139" t="s">
        <v>550</v>
      </c>
      <c r="D139" t="s">
        <v>420</v>
      </c>
      <c r="E139">
        <v>13698</v>
      </c>
      <c r="H139">
        <v>27.34</v>
      </c>
      <c r="I139">
        <v>64.540000000000006</v>
      </c>
      <c r="J139">
        <v>35.459999999999994</v>
      </c>
      <c r="K139">
        <v>98.2</v>
      </c>
    </row>
    <row r="140" spans="1:11" x14ac:dyDescent="0.3">
      <c r="A140" s="133" t="s">
        <v>542</v>
      </c>
      <c r="B140" t="s">
        <v>550</v>
      </c>
      <c r="D140" t="s">
        <v>460</v>
      </c>
      <c r="E140">
        <v>14231</v>
      </c>
      <c r="H140">
        <v>7.15</v>
      </c>
      <c r="I140">
        <v>1.89</v>
      </c>
      <c r="J140">
        <v>98.11</v>
      </c>
      <c r="K140">
        <v>53.73</v>
      </c>
    </row>
    <row r="141" spans="1:11" x14ac:dyDescent="0.3">
      <c r="A141" s="133" t="s">
        <v>542</v>
      </c>
      <c r="B141" t="s">
        <v>550</v>
      </c>
      <c r="D141" t="s">
        <v>461</v>
      </c>
      <c r="E141">
        <v>14232</v>
      </c>
      <c r="H141">
        <v>6.53</v>
      </c>
      <c r="I141">
        <v>1.27</v>
      </c>
      <c r="J141">
        <v>98.73</v>
      </c>
      <c r="K141">
        <v>54.33</v>
      </c>
    </row>
    <row r="142" spans="1:11" x14ac:dyDescent="0.3">
      <c r="A142" s="133" t="s">
        <v>542</v>
      </c>
      <c r="B142" t="s">
        <v>550</v>
      </c>
      <c r="D142" t="s">
        <v>462</v>
      </c>
      <c r="E142">
        <v>14233</v>
      </c>
      <c r="H142">
        <v>72.8</v>
      </c>
      <c r="I142">
        <v>82.73</v>
      </c>
      <c r="J142">
        <v>17.269999999999996</v>
      </c>
      <c r="K142">
        <v>49.55</v>
      </c>
    </row>
    <row r="143" spans="1:11" x14ac:dyDescent="0.3">
      <c r="A143" s="133" t="s">
        <v>542</v>
      </c>
      <c r="B143" t="s">
        <v>550</v>
      </c>
      <c r="D143" t="s">
        <v>463</v>
      </c>
      <c r="E143">
        <v>14238</v>
      </c>
      <c r="H143">
        <v>100.75</v>
      </c>
      <c r="I143">
        <v>101.56</v>
      </c>
      <c r="J143">
        <v>-1.5600000000000023</v>
      </c>
      <c r="K143">
        <v>52.46</v>
      </c>
    </row>
    <row r="144" spans="1:11" x14ac:dyDescent="0.3">
      <c r="A144" s="133" t="s">
        <v>542</v>
      </c>
      <c r="B144" t="s">
        <v>550</v>
      </c>
      <c r="D144" t="s">
        <v>497</v>
      </c>
      <c r="E144">
        <v>14795</v>
      </c>
      <c r="H144">
        <v>100.15</v>
      </c>
      <c r="I144">
        <v>103.76</v>
      </c>
      <c r="J144">
        <v>-3.7600000000000051</v>
      </c>
      <c r="K144">
        <v>0</v>
      </c>
    </row>
    <row r="145" spans="1:11" x14ac:dyDescent="0.3">
      <c r="A145" s="133" t="s">
        <v>542</v>
      </c>
      <c r="B145" t="s">
        <v>550</v>
      </c>
      <c r="D145" t="s">
        <v>504</v>
      </c>
      <c r="E145">
        <v>15091</v>
      </c>
      <c r="H145">
        <v>100.05</v>
      </c>
      <c r="I145">
        <v>97.63</v>
      </c>
      <c r="J145">
        <v>2.3700000000000045</v>
      </c>
      <c r="K145">
        <v>97.63</v>
      </c>
    </row>
    <row r="146" spans="1:11" x14ac:dyDescent="0.3">
      <c r="A146" s="133" t="s">
        <v>542</v>
      </c>
      <c r="B146" t="s">
        <v>550</v>
      </c>
      <c r="D146" t="s">
        <v>505</v>
      </c>
      <c r="E146">
        <v>15092</v>
      </c>
      <c r="H146">
        <v>72.95</v>
      </c>
      <c r="I146">
        <v>71.19</v>
      </c>
      <c r="J146">
        <v>28.810000000000002</v>
      </c>
      <c r="K146">
        <v>71.19</v>
      </c>
    </row>
    <row r="147" spans="1:11" x14ac:dyDescent="0.3">
      <c r="A147" s="133" t="s">
        <v>542</v>
      </c>
      <c r="B147" t="s">
        <v>550</v>
      </c>
      <c r="D147" t="s">
        <v>536</v>
      </c>
      <c r="E147">
        <v>15432</v>
      </c>
      <c r="H147">
        <v>7.08</v>
      </c>
      <c r="I147">
        <v>1.1499999999999999</v>
      </c>
      <c r="J147">
        <v>98.85</v>
      </c>
      <c r="K147">
        <v>71.7</v>
      </c>
    </row>
    <row r="148" spans="1:11" x14ac:dyDescent="0.3">
      <c r="A148" s="133" t="s">
        <v>542</v>
      </c>
      <c r="B148" t="s">
        <v>550</v>
      </c>
      <c r="D148" t="s">
        <v>537</v>
      </c>
      <c r="E148">
        <v>15433</v>
      </c>
      <c r="H148">
        <v>5.16</v>
      </c>
      <c r="I148">
        <v>0.91</v>
      </c>
      <c r="J148">
        <v>99.09</v>
      </c>
      <c r="K148">
        <v>0.01</v>
      </c>
    </row>
    <row r="149" spans="1:11" x14ac:dyDescent="0.3">
      <c r="A149" s="133" t="s">
        <v>542</v>
      </c>
      <c r="B149" t="s">
        <v>550</v>
      </c>
      <c r="D149" t="s">
        <v>538</v>
      </c>
      <c r="E149">
        <v>15434</v>
      </c>
      <c r="H149">
        <v>8.5399999999999991</v>
      </c>
      <c r="I149">
        <v>1.6</v>
      </c>
      <c r="J149">
        <v>98.4</v>
      </c>
      <c r="K149">
        <v>97.3</v>
      </c>
    </row>
    <row r="150" spans="1:11" x14ac:dyDescent="0.3">
      <c r="A150" s="133" t="s">
        <v>542</v>
      </c>
      <c r="B150" t="s">
        <v>550</v>
      </c>
      <c r="D150" t="s">
        <v>539</v>
      </c>
      <c r="E150">
        <v>15435</v>
      </c>
      <c r="H150">
        <v>3.64</v>
      </c>
      <c r="I150">
        <v>1.6</v>
      </c>
      <c r="J150">
        <v>98.4</v>
      </c>
      <c r="K150">
        <v>0.03</v>
      </c>
    </row>
    <row r="151" spans="1:11" x14ac:dyDescent="0.3">
      <c r="A151" s="133" t="s">
        <v>543</v>
      </c>
      <c r="B151" t="s">
        <v>550</v>
      </c>
      <c r="D151" t="s">
        <v>277</v>
      </c>
      <c r="E151">
        <v>2102</v>
      </c>
      <c r="H151">
        <v>20.8</v>
      </c>
      <c r="I151">
        <v>42.46</v>
      </c>
      <c r="J151">
        <v>57.54</v>
      </c>
      <c r="K151">
        <v>46.47</v>
      </c>
    </row>
    <row r="152" spans="1:11" x14ac:dyDescent="0.3">
      <c r="A152" s="133" t="s">
        <v>543</v>
      </c>
      <c r="B152" t="s">
        <v>550</v>
      </c>
      <c r="D152" t="s">
        <v>282</v>
      </c>
      <c r="E152">
        <v>2112</v>
      </c>
      <c r="H152">
        <v>21.02</v>
      </c>
      <c r="I152">
        <v>33.61</v>
      </c>
      <c r="J152">
        <v>66.39</v>
      </c>
      <c r="K152">
        <v>47.83</v>
      </c>
    </row>
    <row r="153" spans="1:11" x14ac:dyDescent="0.3">
      <c r="A153" s="133" t="s">
        <v>543</v>
      </c>
      <c r="B153" t="s">
        <v>550</v>
      </c>
      <c r="D153" t="s">
        <v>283</v>
      </c>
      <c r="E153">
        <v>2142</v>
      </c>
      <c r="H153">
        <v>24.86</v>
      </c>
      <c r="I153">
        <v>44.37</v>
      </c>
      <c r="J153">
        <v>55.63</v>
      </c>
      <c r="K153">
        <v>72.47</v>
      </c>
    </row>
    <row r="154" spans="1:11" x14ac:dyDescent="0.3">
      <c r="A154" s="133" t="s">
        <v>543</v>
      </c>
      <c r="B154" t="s">
        <v>550</v>
      </c>
      <c r="D154" t="s">
        <v>284</v>
      </c>
      <c r="E154">
        <v>2143</v>
      </c>
      <c r="H154">
        <v>0</v>
      </c>
      <c r="I154">
        <v>0</v>
      </c>
      <c r="J154">
        <v>100</v>
      </c>
      <c r="K154">
        <v>0</v>
      </c>
    </row>
    <row r="155" spans="1:11" x14ac:dyDescent="0.3">
      <c r="A155" s="133" t="s">
        <v>543</v>
      </c>
      <c r="B155" t="s">
        <v>550</v>
      </c>
      <c r="D155" t="s">
        <v>285</v>
      </c>
      <c r="E155">
        <v>2144</v>
      </c>
      <c r="H155">
        <v>7.48</v>
      </c>
      <c r="I155">
        <v>15.08</v>
      </c>
      <c r="J155">
        <v>84.92</v>
      </c>
      <c r="K155">
        <v>0.79</v>
      </c>
    </row>
    <row r="156" spans="1:11" x14ac:dyDescent="0.3">
      <c r="A156" s="133" t="s">
        <v>543</v>
      </c>
      <c r="B156" t="s">
        <v>550</v>
      </c>
      <c r="D156" t="s">
        <v>286</v>
      </c>
      <c r="E156">
        <v>2145</v>
      </c>
      <c r="H156">
        <v>19.61</v>
      </c>
      <c r="I156">
        <v>44.63</v>
      </c>
      <c r="J156">
        <v>55.37</v>
      </c>
      <c r="K156">
        <v>46.94</v>
      </c>
    </row>
    <row r="157" spans="1:11" x14ac:dyDescent="0.3">
      <c r="A157" s="133" t="s">
        <v>543</v>
      </c>
      <c r="B157" t="s">
        <v>550</v>
      </c>
      <c r="D157" t="s">
        <v>287</v>
      </c>
      <c r="E157">
        <v>2146</v>
      </c>
      <c r="H157">
        <v>26.31</v>
      </c>
      <c r="I157">
        <v>61.45</v>
      </c>
      <c r="J157">
        <v>38.549999999999997</v>
      </c>
      <c r="K157">
        <v>99.33</v>
      </c>
    </row>
    <row r="158" spans="1:11" x14ac:dyDescent="0.3">
      <c r="A158" s="133" t="s">
        <v>543</v>
      </c>
      <c r="B158" t="s">
        <v>550</v>
      </c>
      <c r="D158" t="s">
        <v>288</v>
      </c>
      <c r="E158">
        <v>2147</v>
      </c>
      <c r="H158">
        <v>0</v>
      </c>
      <c r="I158">
        <v>0</v>
      </c>
      <c r="J158">
        <v>100</v>
      </c>
      <c r="K158">
        <v>0</v>
      </c>
    </row>
    <row r="159" spans="1:11" x14ac:dyDescent="0.3">
      <c r="A159" s="133" t="s">
        <v>543</v>
      </c>
      <c r="B159" t="s">
        <v>550</v>
      </c>
      <c r="D159" t="s">
        <v>289</v>
      </c>
      <c r="E159">
        <v>2148</v>
      </c>
      <c r="H159">
        <v>8.69</v>
      </c>
      <c r="I159">
        <v>18.260000000000002</v>
      </c>
      <c r="J159">
        <v>81.739999999999995</v>
      </c>
      <c r="K159">
        <v>1.68</v>
      </c>
    </row>
    <row r="160" spans="1:11" x14ac:dyDescent="0.3">
      <c r="A160" s="133" t="s">
        <v>543</v>
      </c>
      <c r="B160" t="s">
        <v>550</v>
      </c>
      <c r="D160" t="s">
        <v>290</v>
      </c>
      <c r="E160">
        <v>2149</v>
      </c>
      <c r="H160">
        <v>20.78</v>
      </c>
      <c r="I160">
        <v>34.78</v>
      </c>
      <c r="J160">
        <v>65.22</v>
      </c>
      <c r="K160">
        <v>47.93</v>
      </c>
    </row>
    <row r="161" spans="1:11" x14ac:dyDescent="0.3">
      <c r="A161" s="133" t="s">
        <v>543</v>
      </c>
      <c r="B161" t="s">
        <v>550</v>
      </c>
      <c r="D161" t="s">
        <v>317</v>
      </c>
      <c r="E161">
        <v>2207</v>
      </c>
      <c r="H161">
        <v>0.99</v>
      </c>
      <c r="I161">
        <v>2.84</v>
      </c>
      <c r="J161">
        <v>97.16</v>
      </c>
      <c r="K161">
        <v>1.95</v>
      </c>
    </row>
    <row r="162" spans="1:11" x14ac:dyDescent="0.3">
      <c r="A162" s="133" t="s">
        <v>543</v>
      </c>
      <c r="B162" t="s">
        <v>550</v>
      </c>
      <c r="D162" t="s">
        <v>318</v>
      </c>
      <c r="E162">
        <v>2208</v>
      </c>
      <c r="H162">
        <v>1.06</v>
      </c>
      <c r="I162">
        <v>4.0999999999999996</v>
      </c>
      <c r="J162">
        <v>95.9</v>
      </c>
      <c r="K162">
        <v>2.06</v>
      </c>
    </row>
    <row r="163" spans="1:11" x14ac:dyDescent="0.3">
      <c r="A163" s="133" t="s">
        <v>543</v>
      </c>
      <c r="B163" t="s">
        <v>550</v>
      </c>
      <c r="D163" t="s">
        <v>330</v>
      </c>
      <c r="E163">
        <v>8602</v>
      </c>
      <c r="H163">
        <v>0.8</v>
      </c>
      <c r="I163">
        <v>1.33</v>
      </c>
      <c r="J163">
        <v>98.67</v>
      </c>
      <c r="K163">
        <v>1.88</v>
      </c>
    </row>
    <row r="164" spans="1:11" x14ac:dyDescent="0.3">
      <c r="A164" s="133" t="s">
        <v>543</v>
      </c>
      <c r="B164" t="s">
        <v>550</v>
      </c>
      <c r="D164" t="s">
        <v>331</v>
      </c>
      <c r="E164">
        <v>8603</v>
      </c>
      <c r="H164">
        <v>0.93</v>
      </c>
      <c r="I164">
        <v>1.31</v>
      </c>
      <c r="J164">
        <v>98.69</v>
      </c>
      <c r="K164">
        <v>1.86</v>
      </c>
    </row>
    <row r="165" spans="1:11" x14ac:dyDescent="0.3">
      <c r="A165" s="133" t="s">
        <v>543</v>
      </c>
      <c r="B165" t="s">
        <v>550</v>
      </c>
      <c r="D165" t="s">
        <v>332</v>
      </c>
      <c r="E165">
        <v>8604</v>
      </c>
      <c r="H165">
        <v>12.04</v>
      </c>
      <c r="I165">
        <v>20.04</v>
      </c>
      <c r="J165">
        <v>79.960000000000008</v>
      </c>
      <c r="K165">
        <v>22.69</v>
      </c>
    </row>
    <row r="166" spans="1:11" x14ac:dyDescent="0.3">
      <c r="A166" s="133" t="s">
        <v>543</v>
      </c>
      <c r="B166" t="s">
        <v>550</v>
      </c>
      <c r="D166" t="s">
        <v>334</v>
      </c>
      <c r="E166">
        <v>8801</v>
      </c>
      <c r="H166">
        <v>20.62</v>
      </c>
      <c r="I166">
        <v>46.4</v>
      </c>
      <c r="J166">
        <v>53.6</v>
      </c>
      <c r="K166">
        <v>55.9</v>
      </c>
    </row>
    <row r="167" spans="1:11" x14ac:dyDescent="0.3">
      <c r="A167" s="133" t="s">
        <v>543</v>
      </c>
      <c r="B167" t="s">
        <v>550</v>
      </c>
      <c r="D167" t="s">
        <v>335</v>
      </c>
      <c r="E167">
        <v>8802</v>
      </c>
      <c r="H167">
        <v>20.54</v>
      </c>
      <c r="I167">
        <v>39</v>
      </c>
      <c r="J167">
        <v>61</v>
      </c>
      <c r="K167">
        <v>45.89</v>
      </c>
    </row>
    <row r="168" spans="1:11" x14ac:dyDescent="0.3">
      <c r="A168" s="133" t="s">
        <v>543</v>
      </c>
      <c r="B168" t="s">
        <v>550</v>
      </c>
      <c r="D168" t="s">
        <v>336</v>
      </c>
      <c r="E168">
        <v>8803</v>
      </c>
      <c r="H168">
        <v>14.64</v>
      </c>
      <c r="I168">
        <v>28.09</v>
      </c>
      <c r="J168">
        <v>71.91</v>
      </c>
      <c r="K168">
        <v>27.72</v>
      </c>
    </row>
    <row r="169" spans="1:11" x14ac:dyDescent="0.3">
      <c r="A169" s="133" t="s">
        <v>543</v>
      </c>
      <c r="B169" t="s">
        <v>550</v>
      </c>
      <c r="D169" t="s">
        <v>340</v>
      </c>
      <c r="E169">
        <v>9453</v>
      </c>
      <c r="H169">
        <v>20.23</v>
      </c>
      <c r="I169">
        <v>46.66</v>
      </c>
      <c r="J169">
        <v>53.34</v>
      </c>
      <c r="K169">
        <v>55.36</v>
      </c>
    </row>
    <row r="170" spans="1:11" x14ac:dyDescent="0.3">
      <c r="A170" s="133" t="s">
        <v>543</v>
      </c>
      <c r="B170" t="s">
        <v>550</v>
      </c>
      <c r="D170" t="s">
        <v>341</v>
      </c>
      <c r="E170">
        <v>9454</v>
      </c>
      <c r="H170">
        <v>20.22</v>
      </c>
      <c r="I170">
        <v>40.04</v>
      </c>
      <c r="J170">
        <v>59.96</v>
      </c>
      <c r="K170">
        <v>46.33</v>
      </c>
    </row>
    <row r="171" spans="1:11" x14ac:dyDescent="0.3">
      <c r="A171" s="133" t="s">
        <v>543</v>
      </c>
      <c r="B171" t="s">
        <v>550</v>
      </c>
      <c r="D171" t="s">
        <v>342</v>
      </c>
      <c r="E171">
        <v>9455</v>
      </c>
      <c r="H171">
        <v>15.1</v>
      </c>
      <c r="I171">
        <v>28.5</v>
      </c>
      <c r="J171">
        <v>71.5</v>
      </c>
      <c r="K171">
        <v>27.06</v>
      </c>
    </row>
    <row r="172" spans="1:11" x14ac:dyDescent="0.3">
      <c r="A172" s="133" t="s">
        <v>543</v>
      </c>
      <c r="B172" t="s">
        <v>550</v>
      </c>
      <c r="D172" t="s">
        <v>383</v>
      </c>
      <c r="E172">
        <v>12145</v>
      </c>
      <c r="H172">
        <v>11.45</v>
      </c>
      <c r="I172">
        <v>18.68</v>
      </c>
      <c r="J172">
        <v>81.319999999999993</v>
      </c>
      <c r="K172">
        <v>17.260000000000002</v>
      </c>
    </row>
    <row r="173" spans="1:11" x14ac:dyDescent="0.3">
      <c r="A173" s="133" t="s">
        <v>543</v>
      </c>
      <c r="B173" t="s">
        <v>550</v>
      </c>
      <c r="D173" t="s">
        <v>384</v>
      </c>
      <c r="E173">
        <v>12146</v>
      </c>
      <c r="H173">
        <v>11.6</v>
      </c>
      <c r="I173">
        <v>16.11</v>
      </c>
      <c r="J173">
        <v>83.89</v>
      </c>
      <c r="K173">
        <v>21.07</v>
      </c>
    </row>
    <row r="174" spans="1:11" x14ac:dyDescent="0.3">
      <c r="A174" s="133" t="s">
        <v>543</v>
      </c>
      <c r="B174" t="s">
        <v>550</v>
      </c>
      <c r="D174" t="s">
        <v>385</v>
      </c>
      <c r="E174">
        <v>12147</v>
      </c>
      <c r="H174">
        <v>13.25</v>
      </c>
      <c r="I174">
        <v>26.58</v>
      </c>
      <c r="J174">
        <v>73.42</v>
      </c>
      <c r="K174">
        <v>37.89</v>
      </c>
    </row>
    <row r="175" spans="1:11" x14ac:dyDescent="0.3">
      <c r="A175" s="133" t="s">
        <v>543</v>
      </c>
      <c r="B175" t="s">
        <v>550</v>
      </c>
      <c r="D175" t="s">
        <v>386</v>
      </c>
      <c r="E175">
        <v>12152</v>
      </c>
      <c r="H175">
        <v>13.88</v>
      </c>
      <c r="I175">
        <v>27.26</v>
      </c>
      <c r="J175">
        <v>72.739999999999995</v>
      </c>
      <c r="K175">
        <v>24.46</v>
      </c>
    </row>
    <row r="176" spans="1:11" x14ac:dyDescent="0.3">
      <c r="A176" s="133" t="s">
        <v>543</v>
      </c>
      <c r="B176" t="s">
        <v>550</v>
      </c>
      <c r="D176" t="s">
        <v>416</v>
      </c>
      <c r="E176">
        <v>13572</v>
      </c>
      <c r="H176">
        <v>72.78</v>
      </c>
      <c r="I176">
        <v>72.760000000000005</v>
      </c>
      <c r="J176">
        <v>27.239999999999995</v>
      </c>
      <c r="K176">
        <v>72.760000000000005</v>
      </c>
    </row>
    <row r="177" spans="1:11" x14ac:dyDescent="0.3">
      <c r="A177" s="133" t="s">
        <v>543</v>
      </c>
      <c r="B177" t="s">
        <v>550</v>
      </c>
      <c r="D177" t="s">
        <v>417</v>
      </c>
      <c r="E177">
        <v>13627</v>
      </c>
      <c r="H177">
        <v>99.74</v>
      </c>
      <c r="I177">
        <v>99.72</v>
      </c>
      <c r="J177">
        <v>0.28000000000000114</v>
      </c>
      <c r="K177">
        <v>99.72</v>
      </c>
    </row>
    <row r="178" spans="1:11" x14ac:dyDescent="0.3">
      <c r="A178" s="133" t="s">
        <v>543</v>
      </c>
      <c r="B178" t="s">
        <v>550</v>
      </c>
      <c r="D178" t="s">
        <v>464</v>
      </c>
      <c r="E178">
        <v>14242</v>
      </c>
      <c r="H178">
        <v>20.95</v>
      </c>
      <c r="I178">
        <v>44.03</v>
      </c>
      <c r="J178">
        <v>55.97</v>
      </c>
      <c r="K178">
        <v>55.75</v>
      </c>
    </row>
    <row r="179" spans="1:11" x14ac:dyDescent="0.3">
      <c r="A179" s="133" t="s">
        <v>543</v>
      </c>
      <c r="B179" t="s">
        <v>550</v>
      </c>
      <c r="D179" t="s">
        <v>465</v>
      </c>
      <c r="E179">
        <v>14243</v>
      </c>
      <c r="H179">
        <v>72.86</v>
      </c>
      <c r="I179">
        <v>70.2</v>
      </c>
      <c r="J179">
        <v>29.799999999999997</v>
      </c>
      <c r="K179">
        <v>50.03</v>
      </c>
    </row>
    <row r="180" spans="1:11" x14ac:dyDescent="0.3">
      <c r="A180" s="133" t="s">
        <v>543</v>
      </c>
      <c r="B180" t="s">
        <v>550</v>
      </c>
      <c r="D180" t="s">
        <v>466</v>
      </c>
      <c r="E180">
        <v>14244</v>
      </c>
      <c r="H180">
        <v>21.42</v>
      </c>
      <c r="I180">
        <v>45.9</v>
      </c>
      <c r="J180">
        <v>54.1</v>
      </c>
      <c r="K180">
        <v>56.08</v>
      </c>
    </row>
    <row r="181" spans="1:11" x14ac:dyDescent="0.3">
      <c r="A181" s="133" t="s">
        <v>543</v>
      </c>
      <c r="B181" t="s">
        <v>550</v>
      </c>
      <c r="D181" t="s">
        <v>467</v>
      </c>
      <c r="E181">
        <v>14245</v>
      </c>
      <c r="H181">
        <v>99.67</v>
      </c>
      <c r="I181">
        <v>95.8</v>
      </c>
      <c r="J181">
        <v>4.2000000000000028</v>
      </c>
      <c r="K181">
        <v>49.81</v>
      </c>
    </row>
    <row r="182" spans="1:11" x14ac:dyDescent="0.3">
      <c r="A182" s="133" t="s">
        <v>543</v>
      </c>
      <c r="B182" t="s">
        <v>550</v>
      </c>
      <c r="D182" t="s">
        <v>500</v>
      </c>
      <c r="E182">
        <v>14929</v>
      </c>
      <c r="H182">
        <v>72.7</v>
      </c>
      <c r="I182">
        <v>72.64</v>
      </c>
      <c r="J182">
        <v>27.36</v>
      </c>
      <c r="K182">
        <v>72.64</v>
      </c>
    </row>
    <row r="183" spans="1:11" x14ac:dyDescent="0.3">
      <c r="A183" s="133" t="s">
        <v>543</v>
      </c>
      <c r="B183" t="s">
        <v>550</v>
      </c>
      <c r="D183" t="s">
        <v>501</v>
      </c>
      <c r="E183">
        <v>14930</v>
      </c>
      <c r="H183">
        <v>99.69</v>
      </c>
      <c r="I183">
        <v>99.6</v>
      </c>
      <c r="J183">
        <v>0.40000000000000568</v>
      </c>
      <c r="K183">
        <v>99.6</v>
      </c>
    </row>
    <row r="184" spans="1:11" x14ac:dyDescent="0.3">
      <c r="A184" s="133" t="s">
        <v>547</v>
      </c>
      <c r="B184" t="s">
        <v>550</v>
      </c>
      <c r="D184" t="s">
        <v>425</v>
      </c>
      <c r="E184">
        <v>13909</v>
      </c>
      <c r="H184">
        <v>21.85</v>
      </c>
      <c r="I184">
        <v>41.12</v>
      </c>
      <c r="J184">
        <v>58.88</v>
      </c>
      <c r="K184">
        <v>56.38</v>
      </c>
    </row>
    <row r="185" spans="1:11" x14ac:dyDescent="0.3">
      <c r="A185" s="133" t="s">
        <v>547</v>
      </c>
      <c r="B185" t="s">
        <v>550</v>
      </c>
      <c r="D185" t="s">
        <v>426</v>
      </c>
      <c r="E185">
        <v>13910</v>
      </c>
      <c r="H185">
        <v>19.79</v>
      </c>
      <c r="I185">
        <v>34.409999999999997</v>
      </c>
      <c r="J185">
        <v>65.59</v>
      </c>
      <c r="K185">
        <v>46.5</v>
      </c>
    </row>
    <row r="186" spans="1:11" x14ac:dyDescent="0.3">
      <c r="A186" s="133" t="s">
        <v>547</v>
      </c>
      <c r="B186" t="s">
        <v>550</v>
      </c>
      <c r="D186" t="s">
        <v>427</v>
      </c>
      <c r="E186">
        <v>13911</v>
      </c>
      <c r="H186">
        <v>14</v>
      </c>
      <c r="I186">
        <v>18.09</v>
      </c>
      <c r="J186">
        <v>81.91</v>
      </c>
      <c r="K186">
        <v>22.11</v>
      </c>
    </row>
    <row r="187" spans="1:11" x14ac:dyDescent="0.3">
      <c r="A187" s="133" t="s">
        <v>547</v>
      </c>
      <c r="B187" t="s">
        <v>550</v>
      </c>
      <c r="D187" t="s">
        <v>428</v>
      </c>
      <c r="E187">
        <v>13912</v>
      </c>
      <c r="H187">
        <v>20.98</v>
      </c>
      <c r="I187">
        <v>45.21</v>
      </c>
      <c r="J187">
        <v>54.79</v>
      </c>
      <c r="K187">
        <v>70.72</v>
      </c>
    </row>
    <row r="188" spans="1:11" x14ac:dyDescent="0.3">
      <c r="A188" s="133" t="s">
        <v>547</v>
      </c>
      <c r="B188" t="s">
        <v>550</v>
      </c>
      <c r="D188" t="s">
        <v>429</v>
      </c>
      <c r="E188">
        <v>13913</v>
      </c>
      <c r="H188">
        <v>4.7699999999999996</v>
      </c>
      <c r="I188">
        <v>4.29</v>
      </c>
      <c r="J188">
        <v>95.71</v>
      </c>
      <c r="K188">
        <v>3.01</v>
      </c>
    </row>
    <row r="189" spans="1:11" x14ac:dyDescent="0.3">
      <c r="A189" s="133" t="s">
        <v>547</v>
      </c>
      <c r="B189" t="s">
        <v>550</v>
      </c>
      <c r="D189" t="s">
        <v>430</v>
      </c>
      <c r="E189">
        <v>13914</v>
      </c>
      <c r="H189">
        <v>0</v>
      </c>
      <c r="I189">
        <v>0</v>
      </c>
      <c r="J189">
        <v>100</v>
      </c>
      <c r="K189">
        <v>0</v>
      </c>
    </row>
    <row r="190" spans="1:11" x14ac:dyDescent="0.3">
      <c r="A190" s="133" t="s">
        <v>547</v>
      </c>
      <c r="B190" t="s">
        <v>550</v>
      </c>
      <c r="D190" t="s">
        <v>431</v>
      </c>
      <c r="E190">
        <v>13915</v>
      </c>
      <c r="H190">
        <v>69.989999999999995</v>
      </c>
      <c r="I190">
        <v>74.209999999999994</v>
      </c>
      <c r="J190">
        <v>25.790000000000006</v>
      </c>
      <c r="K190">
        <v>69.66</v>
      </c>
    </row>
    <row r="191" spans="1:11" x14ac:dyDescent="0.3">
      <c r="A191" s="133" t="s">
        <v>547</v>
      </c>
      <c r="B191" t="s">
        <v>550</v>
      </c>
      <c r="D191" t="s">
        <v>432</v>
      </c>
      <c r="E191">
        <v>13916</v>
      </c>
      <c r="H191">
        <v>2.12</v>
      </c>
      <c r="I191">
        <v>2.06</v>
      </c>
      <c r="J191">
        <v>97.94</v>
      </c>
      <c r="K191">
        <v>8.02</v>
      </c>
    </row>
    <row r="192" spans="1:11" x14ac:dyDescent="0.3">
      <c r="A192" s="133" t="s">
        <v>547</v>
      </c>
      <c r="B192" t="s">
        <v>550</v>
      </c>
      <c r="D192" t="s">
        <v>433</v>
      </c>
      <c r="E192">
        <v>13919</v>
      </c>
      <c r="H192">
        <v>20.94</v>
      </c>
      <c r="I192">
        <v>39.200000000000003</v>
      </c>
      <c r="J192">
        <v>60.8</v>
      </c>
      <c r="K192">
        <v>54.04</v>
      </c>
    </row>
    <row r="193" spans="1:11" x14ac:dyDescent="0.3">
      <c r="A193" s="133" t="s">
        <v>547</v>
      </c>
      <c r="B193" t="s">
        <v>550</v>
      </c>
      <c r="D193" t="s">
        <v>434</v>
      </c>
      <c r="E193">
        <v>13920</v>
      </c>
      <c r="H193">
        <v>17.3</v>
      </c>
      <c r="I193">
        <v>31.65</v>
      </c>
      <c r="J193">
        <v>68.349999999999994</v>
      </c>
      <c r="K193">
        <v>43.22</v>
      </c>
    </row>
    <row r="194" spans="1:11" x14ac:dyDescent="0.3">
      <c r="A194" s="133" t="s">
        <v>547</v>
      </c>
      <c r="B194" t="s">
        <v>550</v>
      </c>
      <c r="D194" t="s">
        <v>435</v>
      </c>
      <c r="E194">
        <v>13921</v>
      </c>
      <c r="H194">
        <v>15.46</v>
      </c>
      <c r="I194">
        <v>20.440000000000001</v>
      </c>
      <c r="J194">
        <v>79.56</v>
      </c>
      <c r="K194">
        <v>25.09</v>
      </c>
    </row>
    <row r="195" spans="1:11" x14ac:dyDescent="0.3">
      <c r="A195" s="133" t="s">
        <v>547</v>
      </c>
      <c r="B195" t="s">
        <v>550</v>
      </c>
      <c r="D195" t="s">
        <v>436</v>
      </c>
      <c r="E195">
        <v>13922</v>
      </c>
      <c r="H195">
        <v>21.59</v>
      </c>
      <c r="I195">
        <v>61.05</v>
      </c>
      <c r="J195">
        <v>38.950000000000003</v>
      </c>
      <c r="K195">
        <v>93.68</v>
      </c>
    </row>
    <row r="196" spans="1:11" x14ac:dyDescent="0.3">
      <c r="A196" s="133" t="s">
        <v>547</v>
      </c>
      <c r="B196" t="s">
        <v>550</v>
      </c>
      <c r="D196" t="s">
        <v>437</v>
      </c>
      <c r="E196">
        <v>13923</v>
      </c>
      <c r="H196">
        <v>5.0999999999999996</v>
      </c>
      <c r="I196">
        <v>3.92</v>
      </c>
      <c r="J196">
        <v>96.08</v>
      </c>
      <c r="K196">
        <v>1.97</v>
      </c>
    </row>
    <row r="197" spans="1:11" x14ac:dyDescent="0.3">
      <c r="A197" s="133" t="s">
        <v>547</v>
      </c>
      <c r="B197" t="s">
        <v>550</v>
      </c>
      <c r="D197" t="s">
        <v>438</v>
      </c>
      <c r="E197">
        <v>13925</v>
      </c>
      <c r="H197">
        <v>100.07</v>
      </c>
      <c r="I197">
        <v>99.62</v>
      </c>
      <c r="J197">
        <v>0.37999999999999545</v>
      </c>
      <c r="K197">
        <v>99.62</v>
      </c>
    </row>
    <row r="198" spans="1:11" x14ac:dyDescent="0.3">
      <c r="A198" s="133" t="s">
        <v>547</v>
      </c>
      <c r="B198" t="s">
        <v>550</v>
      </c>
      <c r="D198" t="s">
        <v>439</v>
      </c>
      <c r="E198">
        <v>13926</v>
      </c>
      <c r="H198">
        <v>0</v>
      </c>
      <c r="I198">
        <v>0</v>
      </c>
      <c r="J198">
        <v>100</v>
      </c>
      <c r="K198">
        <v>0</v>
      </c>
    </row>
    <row r="199" spans="1:11" x14ac:dyDescent="0.3">
      <c r="A199" s="133" t="s">
        <v>547</v>
      </c>
      <c r="B199" t="s">
        <v>550</v>
      </c>
      <c r="D199" t="s">
        <v>440</v>
      </c>
      <c r="E199">
        <v>13927</v>
      </c>
      <c r="H199">
        <v>10.99</v>
      </c>
      <c r="I199">
        <v>11.43</v>
      </c>
      <c r="J199">
        <v>88.57</v>
      </c>
      <c r="K199">
        <v>20.98</v>
      </c>
    </row>
    <row r="200" spans="1:11" x14ac:dyDescent="0.3">
      <c r="A200" s="133" t="s">
        <v>547</v>
      </c>
      <c r="B200" t="s">
        <v>550</v>
      </c>
      <c r="D200" t="s">
        <v>490</v>
      </c>
      <c r="E200">
        <v>14337</v>
      </c>
      <c r="H200">
        <v>18.82</v>
      </c>
      <c r="I200">
        <v>30.3</v>
      </c>
      <c r="J200">
        <v>69.7</v>
      </c>
      <c r="K200">
        <v>43.84</v>
      </c>
    </row>
    <row r="201" spans="1:11" x14ac:dyDescent="0.3">
      <c r="A201" s="133" t="s">
        <v>547</v>
      </c>
      <c r="B201" t="s">
        <v>550</v>
      </c>
      <c r="D201" t="s">
        <v>491</v>
      </c>
      <c r="E201">
        <v>14338</v>
      </c>
      <c r="H201">
        <v>98.48</v>
      </c>
      <c r="I201">
        <v>87.26</v>
      </c>
      <c r="J201">
        <v>12.739999999999995</v>
      </c>
      <c r="K201">
        <v>44.73</v>
      </c>
    </row>
    <row r="202" spans="1:11" x14ac:dyDescent="0.3">
      <c r="A202" s="133" t="s">
        <v>547</v>
      </c>
      <c r="B202" t="s">
        <v>550</v>
      </c>
      <c r="D202" t="s">
        <v>492</v>
      </c>
      <c r="E202">
        <v>14339</v>
      </c>
      <c r="H202">
        <v>15.74</v>
      </c>
      <c r="I202">
        <v>28.4</v>
      </c>
      <c r="J202">
        <v>71.599999999999994</v>
      </c>
      <c r="K202">
        <v>41.49</v>
      </c>
    </row>
    <row r="203" spans="1:11" x14ac:dyDescent="0.3">
      <c r="A203" s="133" t="s">
        <v>547</v>
      </c>
      <c r="B203" t="s">
        <v>550</v>
      </c>
      <c r="D203" t="s">
        <v>493</v>
      </c>
      <c r="E203">
        <v>14340</v>
      </c>
      <c r="H203">
        <v>69.41</v>
      </c>
      <c r="I203">
        <v>73.12</v>
      </c>
      <c r="J203">
        <v>26.879999999999995</v>
      </c>
      <c r="K203">
        <v>39.659999999999997</v>
      </c>
    </row>
    <row r="204" spans="1:11" x14ac:dyDescent="0.3">
      <c r="A204" s="133" t="s">
        <v>547</v>
      </c>
      <c r="B204" t="s">
        <v>550</v>
      </c>
      <c r="D204" t="s">
        <v>514</v>
      </c>
      <c r="E204">
        <v>15263</v>
      </c>
      <c r="H204">
        <v>17.28</v>
      </c>
      <c r="I204">
        <v>44.31</v>
      </c>
      <c r="J204">
        <v>55.69</v>
      </c>
      <c r="K204">
        <v>69.91</v>
      </c>
    </row>
    <row r="205" spans="1:11" x14ac:dyDescent="0.3">
      <c r="A205" s="133" t="s">
        <v>547</v>
      </c>
      <c r="B205" t="s">
        <v>550</v>
      </c>
      <c r="D205" t="s">
        <v>515</v>
      </c>
      <c r="E205">
        <v>15264</v>
      </c>
      <c r="H205">
        <v>3.64</v>
      </c>
      <c r="I205">
        <v>2.2999999999999998</v>
      </c>
      <c r="J205">
        <v>97.7</v>
      </c>
      <c r="K205">
        <v>3.65</v>
      </c>
    </row>
    <row r="206" spans="1:11" x14ac:dyDescent="0.3">
      <c r="A206" s="133" t="s">
        <v>547</v>
      </c>
      <c r="B206" t="s">
        <v>550</v>
      </c>
      <c r="D206" t="s">
        <v>516</v>
      </c>
      <c r="E206">
        <v>15265</v>
      </c>
      <c r="H206">
        <v>68.39</v>
      </c>
      <c r="I206">
        <v>68.900000000000006</v>
      </c>
      <c r="J206">
        <v>31.099999999999994</v>
      </c>
      <c r="K206">
        <v>0</v>
      </c>
    </row>
    <row r="207" spans="1:11" x14ac:dyDescent="0.3">
      <c r="A207" s="133" t="s">
        <v>547</v>
      </c>
      <c r="B207" t="s">
        <v>550</v>
      </c>
      <c r="D207" t="s">
        <v>517</v>
      </c>
      <c r="E207">
        <v>15266</v>
      </c>
      <c r="H207">
        <v>69.89</v>
      </c>
      <c r="I207">
        <v>69.58</v>
      </c>
      <c r="J207">
        <v>30.42</v>
      </c>
      <c r="K207">
        <v>69.58</v>
      </c>
    </row>
    <row r="208" spans="1:11" x14ac:dyDescent="0.3">
      <c r="A208" s="133" t="s">
        <v>547</v>
      </c>
      <c r="B208" t="s">
        <v>550</v>
      </c>
      <c r="D208" t="s">
        <v>518</v>
      </c>
      <c r="E208">
        <v>15270</v>
      </c>
      <c r="H208">
        <v>24.08</v>
      </c>
      <c r="I208">
        <v>60.2</v>
      </c>
      <c r="J208">
        <v>39.799999999999997</v>
      </c>
      <c r="K208">
        <v>93.31</v>
      </c>
    </row>
    <row r="209" spans="1:11" x14ac:dyDescent="0.3">
      <c r="A209" s="133" t="s">
        <v>547</v>
      </c>
      <c r="B209" t="s">
        <v>550</v>
      </c>
      <c r="D209" t="s">
        <v>519</v>
      </c>
      <c r="E209">
        <v>15271</v>
      </c>
      <c r="H209">
        <v>3.93</v>
      </c>
      <c r="I209">
        <v>1.56</v>
      </c>
      <c r="J209">
        <v>98.44</v>
      </c>
      <c r="K209">
        <v>2.44</v>
      </c>
    </row>
    <row r="210" spans="1:11" x14ac:dyDescent="0.3">
      <c r="A210" s="133" t="s">
        <v>547</v>
      </c>
      <c r="B210" t="s">
        <v>550</v>
      </c>
      <c r="D210" t="s">
        <v>520</v>
      </c>
      <c r="E210">
        <v>15272</v>
      </c>
      <c r="H210">
        <v>97.04</v>
      </c>
      <c r="I210">
        <v>89.74</v>
      </c>
      <c r="J210">
        <v>10.260000000000005</v>
      </c>
      <c r="K210">
        <v>0</v>
      </c>
    </row>
    <row r="211" spans="1:11" x14ac:dyDescent="0.3">
      <c r="A211" s="133" t="s">
        <v>547</v>
      </c>
      <c r="B211" t="s">
        <v>550</v>
      </c>
      <c r="D211" t="s">
        <v>521</v>
      </c>
      <c r="E211">
        <v>15273</v>
      </c>
      <c r="H211">
        <v>100.13</v>
      </c>
      <c r="I211">
        <v>99.83</v>
      </c>
      <c r="J211">
        <v>0.17000000000000171</v>
      </c>
      <c r="K211">
        <v>99.83</v>
      </c>
    </row>
    <row r="212" spans="1:11" x14ac:dyDescent="0.3">
      <c r="A212" s="133" t="s">
        <v>540</v>
      </c>
      <c r="B212" t="s">
        <v>550</v>
      </c>
      <c r="C212" t="s">
        <v>549</v>
      </c>
      <c r="D212" t="s">
        <v>259</v>
      </c>
      <c r="E212">
        <v>1589</v>
      </c>
      <c r="H212">
        <v>4.26</v>
      </c>
      <c r="I212">
        <v>72.17</v>
      </c>
      <c r="J212">
        <v>27.83</v>
      </c>
      <c r="K212">
        <v>69.5</v>
      </c>
    </row>
    <row r="213" spans="1:11" x14ac:dyDescent="0.3">
      <c r="A213" s="133" t="s">
        <v>540</v>
      </c>
      <c r="B213" t="s">
        <v>550</v>
      </c>
      <c r="D213" t="s">
        <v>278</v>
      </c>
      <c r="E213">
        <v>2104</v>
      </c>
      <c r="H213">
        <v>9.18</v>
      </c>
      <c r="I213">
        <v>18.239999999999998</v>
      </c>
      <c r="J213">
        <v>81.760000000000005</v>
      </c>
      <c r="K213">
        <v>2.94</v>
      </c>
    </row>
    <row r="214" spans="1:11" x14ac:dyDescent="0.3">
      <c r="A214" s="133" t="s">
        <v>540</v>
      </c>
      <c r="B214" t="s">
        <v>550</v>
      </c>
      <c r="D214" t="s">
        <v>279</v>
      </c>
      <c r="E214">
        <v>2105</v>
      </c>
      <c r="H214">
        <v>24.01</v>
      </c>
      <c r="I214">
        <v>48.98</v>
      </c>
      <c r="J214">
        <v>51.02</v>
      </c>
      <c r="K214">
        <v>69.25</v>
      </c>
    </row>
    <row r="215" spans="1:11" x14ac:dyDescent="0.3">
      <c r="A215" s="133" t="s">
        <v>540</v>
      </c>
      <c r="B215" t="s">
        <v>550</v>
      </c>
      <c r="D215" t="s">
        <v>280</v>
      </c>
      <c r="E215">
        <v>2108</v>
      </c>
      <c r="H215">
        <v>8.48</v>
      </c>
      <c r="I215">
        <v>19.98</v>
      </c>
      <c r="J215">
        <v>80.02</v>
      </c>
      <c r="K215">
        <v>3.06</v>
      </c>
    </row>
    <row r="216" spans="1:11" x14ac:dyDescent="0.3">
      <c r="A216" s="133" t="s">
        <v>540</v>
      </c>
      <c r="B216" t="s">
        <v>550</v>
      </c>
      <c r="D216" t="s">
        <v>281</v>
      </c>
      <c r="E216">
        <v>2109</v>
      </c>
      <c r="H216">
        <v>24.48</v>
      </c>
      <c r="I216">
        <v>65.3</v>
      </c>
      <c r="J216">
        <v>34.700000000000003</v>
      </c>
      <c r="K216">
        <v>94.01</v>
      </c>
    </row>
    <row r="217" spans="1:11" x14ac:dyDescent="0.3">
      <c r="A217" s="133" t="s">
        <v>540</v>
      </c>
      <c r="B217" t="s">
        <v>550</v>
      </c>
      <c r="D217" t="s">
        <v>291</v>
      </c>
      <c r="E217">
        <v>2155</v>
      </c>
      <c r="H217">
        <v>20.48</v>
      </c>
      <c r="I217">
        <v>47.72</v>
      </c>
      <c r="J217">
        <v>52.28</v>
      </c>
      <c r="K217">
        <v>53.1</v>
      </c>
    </row>
    <row r="218" spans="1:11" x14ac:dyDescent="0.3">
      <c r="A218" s="133" t="s">
        <v>540</v>
      </c>
      <c r="B218" t="s">
        <v>550</v>
      </c>
      <c r="D218" t="s">
        <v>292</v>
      </c>
      <c r="E218">
        <v>2156</v>
      </c>
      <c r="H218">
        <v>16.23</v>
      </c>
      <c r="I218">
        <v>35.869999999999997</v>
      </c>
      <c r="J218">
        <v>64.13</v>
      </c>
      <c r="K218">
        <v>45.88</v>
      </c>
    </row>
    <row r="219" spans="1:11" x14ac:dyDescent="0.3">
      <c r="A219" s="133" t="s">
        <v>540</v>
      </c>
      <c r="B219" t="s">
        <v>550</v>
      </c>
      <c r="D219" t="s">
        <v>293</v>
      </c>
      <c r="E219">
        <v>2157</v>
      </c>
      <c r="H219">
        <v>0.38</v>
      </c>
      <c r="I219">
        <v>0</v>
      </c>
      <c r="J219">
        <v>100</v>
      </c>
      <c r="K219">
        <v>0</v>
      </c>
    </row>
    <row r="220" spans="1:11" x14ac:dyDescent="0.3">
      <c r="A220" s="133" t="s">
        <v>540</v>
      </c>
      <c r="B220" t="s">
        <v>550</v>
      </c>
      <c r="D220" t="s">
        <v>294</v>
      </c>
      <c r="E220">
        <v>2158</v>
      </c>
      <c r="H220">
        <v>20.11</v>
      </c>
      <c r="I220">
        <v>48.29</v>
      </c>
      <c r="J220">
        <v>51.71</v>
      </c>
      <c r="K220">
        <v>52.17</v>
      </c>
    </row>
    <row r="221" spans="1:11" x14ac:dyDescent="0.3">
      <c r="A221" s="133" t="s">
        <v>540</v>
      </c>
      <c r="B221" t="s">
        <v>550</v>
      </c>
      <c r="D221" t="s">
        <v>295</v>
      </c>
      <c r="E221">
        <v>2159</v>
      </c>
      <c r="H221">
        <v>16.260000000000002</v>
      </c>
      <c r="I221">
        <v>33.409999999999997</v>
      </c>
      <c r="J221">
        <v>66.59</v>
      </c>
      <c r="K221">
        <v>45.19</v>
      </c>
    </row>
    <row r="222" spans="1:11" x14ac:dyDescent="0.3">
      <c r="A222" s="133" t="s">
        <v>540</v>
      </c>
      <c r="B222" t="s">
        <v>550</v>
      </c>
      <c r="D222" t="s">
        <v>296</v>
      </c>
      <c r="E222">
        <v>2160</v>
      </c>
      <c r="H222">
        <v>0.31</v>
      </c>
      <c r="I222">
        <v>0</v>
      </c>
      <c r="J222">
        <v>100</v>
      </c>
      <c r="K222">
        <v>0</v>
      </c>
    </row>
    <row r="223" spans="1:11" x14ac:dyDescent="0.3">
      <c r="A223" s="133" t="s">
        <v>540</v>
      </c>
      <c r="B223" t="s">
        <v>550</v>
      </c>
      <c r="D223" t="s">
        <v>333</v>
      </c>
      <c r="E223">
        <v>8645</v>
      </c>
      <c r="H223">
        <v>0.24</v>
      </c>
      <c r="I223">
        <v>0</v>
      </c>
      <c r="J223">
        <v>100</v>
      </c>
      <c r="K223">
        <v>0</v>
      </c>
    </row>
    <row r="224" spans="1:11" x14ac:dyDescent="0.3">
      <c r="A224" s="133" t="s">
        <v>540</v>
      </c>
      <c r="B224" t="s">
        <v>550</v>
      </c>
      <c r="D224" t="s">
        <v>366</v>
      </c>
      <c r="E224">
        <v>9967</v>
      </c>
      <c r="H224">
        <v>18.670000000000002</v>
      </c>
      <c r="I224">
        <v>43.16</v>
      </c>
      <c r="J224">
        <v>56.84</v>
      </c>
      <c r="K224">
        <v>44.36</v>
      </c>
    </row>
    <row r="225" spans="1:11" x14ac:dyDescent="0.3">
      <c r="A225" s="133" t="s">
        <v>540</v>
      </c>
      <c r="B225" t="s">
        <v>550</v>
      </c>
      <c r="D225" t="s">
        <v>367</v>
      </c>
      <c r="E225">
        <v>9968</v>
      </c>
      <c r="H225">
        <v>13.3</v>
      </c>
      <c r="I225">
        <v>32.619999999999997</v>
      </c>
      <c r="J225">
        <v>67.38</v>
      </c>
      <c r="K225">
        <v>26.07</v>
      </c>
    </row>
    <row r="226" spans="1:11" x14ac:dyDescent="0.3">
      <c r="A226" s="133" t="s">
        <v>540</v>
      </c>
      <c r="B226" t="s">
        <v>550</v>
      </c>
      <c r="D226" t="s">
        <v>368</v>
      </c>
      <c r="E226">
        <v>9972</v>
      </c>
      <c r="H226">
        <v>18.73</v>
      </c>
      <c r="I226">
        <v>43</v>
      </c>
      <c r="J226">
        <v>57</v>
      </c>
      <c r="K226">
        <v>44.17</v>
      </c>
    </row>
    <row r="227" spans="1:11" x14ac:dyDescent="0.3">
      <c r="A227" s="133" t="s">
        <v>540</v>
      </c>
      <c r="B227" t="s">
        <v>550</v>
      </c>
      <c r="D227" t="s">
        <v>369</v>
      </c>
      <c r="E227">
        <v>9973</v>
      </c>
      <c r="H227">
        <v>13.37</v>
      </c>
      <c r="I227">
        <v>33.43</v>
      </c>
      <c r="J227">
        <v>66.569999999999993</v>
      </c>
      <c r="K227">
        <v>26.04</v>
      </c>
    </row>
    <row r="228" spans="1:11" x14ac:dyDescent="0.3">
      <c r="A228" s="133" t="s">
        <v>540</v>
      </c>
      <c r="B228" t="s">
        <v>550</v>
      </c>
      <c r="D228" t="s">
        <v>389</v>
      </c>
      <c r="E228">
        <v>12157</v>
      </c>
      <c r="H228">
        <v>10.97</v>
      </c>
      <c r="I228">
        <v>19.600000000000001</v>
      </c>
      <c r="J228">
        <v>80.400000000000006</v>
      </c>
      <c r="K228">
        <v>14.77</v>
      </c>
    </row>
    <row r="229" spans="1:11" x14ac:dyDescent="0.3">
      <c r="A229" s="133" t="s">
        <v>540</v>
      </c>
      <c r="B229" t="s">
        <v>550</v>
      </c>
      <c r="D229" t="s">
        <v>390</v>
      </c>
      <c r="E229">
        <v>12158</v>
      </c>
      <c r="H229">
        <v>20.87</v>
      </c>
      <c r="I229">
        <v>37.97</v>
      </c>
      <c r="J229">
        <v>62.03</v>
      </c>
      <c r="K229">
        <v>32.28</v>
      </c>
    </row>
    <row r="230" spans="1:11" x14ac:dyDescent="0.3">
      <c r="A230" s="133" t="s">
        <v>540</v>
      </c>
      <c r="B230" t="s">
        <v>550</v>
      </c>
      <c r="D230" t="s">
        <v>395</v>
      </c>
      <c r="E230">
        <v>12966</v>
      </c>
      <c r="H230">
        <v>4.67</v>
      </c>
      <c r="I230">
        <v>18.78</v>
      </c>
      <c r="J230">
        <v>81.22</v>
      </c>
      <c r="K230">
        <v>21.64</v>
      </c>
    </row>
    <row r="231" spans="1:11" x14ac:dyDescent="0.3">
      <c r="A231" s="133" t="s">
        <v>540</v>
      </c>
      <c r="B231" t="s">
        <v>550</v>
      </c>
      <c r="D231" t="s">
        <v>400</v>
      </c>
      <c r="E231">
        <v>13260</v>
      </c>
      <c r="H231">
        <v>72.44</v>
      </c>
      <c r="I231">
        <v>72.989999999999995</v>
      </c>
      <c r="J231">
        <v>27.010000000000005</v>
      </c>
      <c r="K231">
        <v>70.88</v>
      </c>
    </row>
    <row r="232" spans="1:11" x14ac:dyDescent="0.3">
      <c r="A232" s="133" t="s">
        <v>540</v>
      </c>
      <c r="B232" t="s">
        <v>550</v>
      </c>
      <c r="D232" t="s">
        <v>403</v>
      </c>
      <c r="E232">
        <v>13285</v>
      </c>
      <c r="H232">
        <v>100</v>
      </c>
      <c r="I232">
        <v>100</v>
      </c>
      <c r="J232">
        <v>0</v>
      </c>
      <c r="K232">
        <v>99.66</v>
      </c>
    </row>
    <row r="233" spans="1:11" x14ac:dyDescent="0.3">
      <c r="A233" s="133" t="s">
        <v>540</v>
      </c>
      <c r="B233" t="s">
        <v>550</v>
      </c>
      <c r="D233" t="s">
        <v>404</v>
      </c>
      <c r="E233">
        <v>13286</v>
      </c>
      <c r="H233">
        <v>5.43</v>
      </c>
      <c r="I233">
        <v>15.61</v>
      </c>
      <c r="J233">
        <v>84.39</v>
      </c>
      <c r="K233">
        <v>37.82</v>
      </c>
    </row>
    <row r="234" spans="1:11" x14ac:dyDescent="0.3">
      <c r="A234" s="133" t="s">
        <v>540</v>
      </c>
      <c r="B234" t="s">
        <v>550</v>
      </c>
      <c r="D234" t="s">
        <v>468</v>
      </c>
      <c r="E234">
        <v>14259</v>
      </c>
      <c r="H234">
        <v>3.84</v>
      </c>
      <c r="I234">
        <v>7.0000000000000007E-2</v>
      </c>
      <c r="J234">
        <v>99.93</v>
      </c>
      <c r="K234">
        <v>67.599999999999994</v>
      </c>
    </row>
    <row r="235" spans="1:11" x14ac:dyDescent="0.3">
      <c r="A235" s="133" t="s">
        <v>540</v>
      </c>
      <c r="B235" t="s">
        <v>550</v>
      </c>
      <c r="D235" t="s">
        <v>469</v>
      </c>
      <c r="E235">
        <v>14260</v>
      </c>
      <c r="H235">
        <v>36.200000000000003</v>
      </c>
      <c r="I235">
        <v>70.36</v>
      </c>
      <c r="J235">
        <v>29.64</v>
      </c>
      <c r="K235">
        <v>45.08</v>
      </c>
    </row>
    <row r="236" spans="1:11" x14ac:dyDescent="0.3">
      <c r="A236" s="133" t="s">
        <v>540</v>
      </c>
      <c r="B236" t="s">
        <v>550</v>
      </c>
      <c r="D236" t="s">
        <v>470</v>
      </c>
      <c r="E236">
        <v>14261</v>
      </c>
      <c r="H236">
        <v>4.33</v>
      </c>
      <c r="I236">
        <v>69.38</v>
      </c>
      <c r="J236">
        <v>30.620000000000005</v>
      </c>
      <c r="K236">
        <v>69.38</v>
      </c>
    </row>
    <row r="237" spans="1:11" x14ac:dyDescent="0.3">
      <c r="A237" s="133" t="s">
        <v>540</v>
      </c>
      <c r="B237" t="s">
        <v>550</v>
      </c>
      <c r="D237" t="s">
        <v>471</v>
      </c>
      <c r="E237">
        <v>14267</v>
      </c>
      <c r="H237">
        <v>5.42</v>
      </c>
      <c r="I237">
        <v>0.1</v>
      </c>
      <c r="J237">
        <v>99.9</v>
      </c>
      <c r="K237">
        <v>95.81</v>
      </c>
    </row>
    <row r="238" spans="1:11" x14ac:dyDescent="0.3">
      <c r="A238" s="133" t="s">
        <v>540</v>
      </c>
      <c r="B238" t="s">
        <v>550</v>
      </c>
      <c r="D238" t="s">
        <v>472</v>
      </c>
      <c r="E238">
        <v>14268</v>
      </c>
      <c r="H238">
        <v>48.9</v>
      </c>
      <c r="I238">
        <v>96.46</v>
      </c>
      <c r="J238">
        <v>3.5400000000000063</v>
      </c>
      <c r="K238">
        <v>43.46</v>
      </c>
    </row>
    <row r="239" spans="1:11" x14ac:dyDescent="0.3">
      <c r="A239" s="133" t="s">
        <v>540</v>
      </c>
      <c r="B239" t="s">
        <v>550</v>
      </c>
      <c r="D239" t="s">
        <v>473</v>
      </c>
      <c r="E239">
        <v>14269</v>
      </c>
      <c r="H239">
        <v>6.06</v>
      </c>
      <c r="I239">
        <v>97.08</v>
      </c>
      <c r="J239">
        <v>2.9200000000000017</v>
      </c>
      <c r="K239">
        <v>97.08</v>
      </c>
    </row>
    <row r="240" spans="1:11" x14ac:dyDescent="0.3">
      <c r="A240" s="133" t="s">
        <v>540</v>
      </c>
      <c r="B240" t="s">
        <v>550</v>
      </c>
      <c r="D240" t="s">
        <v>532</v>
      </c>
      <c r="E240">
        <v>15359</v>
      </c>
      <c r="H240">
        <v>71.55</v>
      </c>
      <c r="I240">
        <v>69.930000000000007</v>
      </c>
      <c r="J240">
        <v>30.069999999999993</v>
      </c>
      <c r="K240">
        <v>0</v>
      </c>
    </row>
    <row r="241" spans="1:11" x14ac:dyDescent="0.3">
      <c r="A241" s="133" t="s">
        <v>540</v>
      </c>
      <c r="B241" t="s">
        <v>550</v>
      </c>
      <c r="D241" t="s">
        <v>533</v>
      </c>
      <c r="E241">
        <v>15360</v>
      </c>
      <c r="H241">
        <v>68.239999999999995</v>
      </c>
      <c r="I241">
        <v>69.599999999999994</v>
      </c>
      <c r="J241">
        <v>30.400000000000006</v>
      </c>
      <c r="K241">
        <v>69.599999999999994</v>
      </c>
    </row>
    <row r="242" spans="1:11" x14ac:dyDescent="0.3">
      <c r="A242" s="133" t="s">
        <v>540</v>
      </c>
      <c r="B242" t="s">
        <v>550</v>
      </c>
      <c r="D242" t="s">
        <v>534</v>
      </c>
      <c r="E242">
        <v>15361</v>
      </c>
      <c r="H242">
        <v>100</v>
      </c>
      <c r="I242">
        <v>100</v>
      </c>
      <c r="J242">
        <v>0</v>
      </c>
      <c r="K242">
        <v>100</v>
      </c>
    </row>
    <row r="243" spans="1:11" x14ac:dyDescent="0.3">
      <c r="A243" s="133" t="s">
        <v>540</v>
      </c>
      <c r="B243" t="s">
        <v>550</v>
      </c>
      <c r="D243" t="s">
        <v>535</v>
      </c>
      <c r="E243">
        <v>15362</v>
      </c>
      <c r="H243">
        <v>5.75</v>
      </c>
      <c r="I243">
        <v>100</v>
      </c>
      <c r="J243">
        <v>0</v>
      </c>
      <c r="K243">
        <v>98.52</v>
      </c>
    </row>
    <row r="244" spans="1:11" x14ac:dyDescent="0.3">
      <c r="A244" s="133" t="s">
        <v>541</v>
      </c>
      <c r="B244" t="s">
        <v>550</v>
      </c>
      <c r="D244" t="s">
        <v>260</v>
      </c>
      <c r="E244">
        <v>1609</v>
      </c>
      <c r="H244">
        <v>14.71</v>
      </c>
      <c r="I244">
        <v>34.61</v>
      </c>
      <c r="J244">
        <v>65.39</v>
      </c>
      <c r="K244">
        <v>21.84</v>
      </c>
    </row>
    <row r="245" spans="1:11" x14ac:dyDescent="0.3">
      <c r="A245" s="133" t="s">
        <v>541</v>
      </c>
      <c r="B245" t="s">
        <v>550</v>
      </c>
      <c r="D245" t="s">
        <v>261</v>
      </c>
      <c r="E245">
        <v>1619</v>
      </c>
      <c r="H245">
        <v>15.99</v>
      </c>
      <c r="I245">
        <v>31.37</v>
      </c>
      <c r="J245">
        <v>68.63</v>
      </c>
      <c r="K245">
        <v>32.89</v>
      </c>
    </row>
    <row r="246" spans="1:11" x14ac:dyDescent="0.3">
      <c r="A246" s="133" t="s">
        <v>541</v>
      </c>
      <c r="B246" t="s">
        <v>550</v>
      </c>
      <c r="D246" t="s">
        <v>262</v>
      </c>
      <c r="E246">
        <v>1638</v>
      </c>
      <c r="H246">
        <v>20.73</v>
      </c>
      <c r="I246">
        <v>37.659999999999997</v>
      </c>
      <c r="J246">
        <v>62.34</v>
      </c>
      <c r="K246">
        <v>41.04</v>
      </c>
    </row>
    <row r="247" spans="1:11" x14ac:dyDescent="0.3">
      <c r="A247" s="133" t="s">
        <v>541</v>
      </c>
      <c r="B247" t="s">
        <v>550</v>
      </c>
      <c r="D247" t="s">
        <v>263</v>
      </c>
      <c r="E247">
        <v>1645</v>
      </c>
      <c r="H247">
        <v>20.95</v>
      </c>
      <c r="I247">
        <v>40.24</v>
      </c>
      <c r="J247">
        <v>59.76</v>
      </c>
      <c r="K247">
        <v>46.39</v>
      </c>
    </row>
    <row r="248" spans="1:11" x14ac:dyDescent="0.3">
      <c r="A248" s="133" t="s">
        <v>541</v>
      </c>
      <c r="B248" t="s">
        <v>550</v>
      </c>
      <c r="D248" t="s">
        <v>264</v>
      </c>
      <c r="E248">
        <v>1651</v>
      </c>
      <c r="H248">
        <v>21.24</v>
      </c>
      <c r="I248">
        <v>43.76</v>
      </c>
      <c r="J248">
        <v>56.24</v>
      </c>
      <c r="K248">
        <v>53.52</v>
      </c>
    </row>
    <row r="249" spans="1:11" x14ac:dyDescent="0.3">
      <c r="A249" s="133" t="s">
        <v>541</v>
      </c>
      <c r="B249" t="s">
        <v>550</v>
      </c>
      <c r="D249" t="s">
        <v>265</v>
      </c>
      <c r="E249">
        <v>1652</v>
      </c>
      <c r="H249">
        <v>21.39</v>
      </c>
      <c r="I249">
        <v>46.06</v>
      </c>
      <c r="J249">
        <v>53.94</v>
      </c>
      <c r="K249">
        <v>56.12</v>
      </c>
    </row>
    <row r="250" spans="1:11" x14ac:dyDescent="0.3">
      <c r="A250" s="133" t="s">
        <v>541</v>
      </c>
      <c r="B250" t="s">
        <v>550</v>
      </c>
      <c r="D250" t="s">
        <v>266</v>
      </c>
      <c r="E250">
        <v>1653</v>
      </c>
      <c r="H250">
        <v>21.43</v>
      </c>
      <c r="I250">
        <v>44.37</v>
      </c>
      <c r="J250">
        <v>55.63</v>
      </c>
      <c r="K250">
        <v>56.52</v>
      </c>
    </row>
    <row r="251" spans="1:11" x14ac:dyDescent="0.3">
      <c r="A251" s="133" t="s">
        <v>541</v>
      </c>
      <c r="B251" t="s">
        <v>550</v>
      </c>
      <c r="D251" t="s">
        <v>267</v>
      </c>
      <c r="E251">
        <v>1666</v>
      </c>
      <c r="H251">
        <v>21.52</v>
      </c>
      <c r="I251">
        <v>46.07</v>
      </c>
      <c r="J251">
        <v>53.93</v>
      </c>
      <c r="K251">
        <v>57.75</v>
      </c>
    </row>
    <row r="252" spans="1:11" x14ac:dyDescent="0.3">
      <c r="A252" s="133" t="s">
        <v>541</v>
      </c>
      <c r="B252" t="s">
        <v>550</v>
      </c>
      <c r="D252" t="s">
        <v>270</v>
      </c>
      <c r="E252">
        <v>2009</v>
      </c>
      <c r="H252">
        <v>21.56</v>
      </c>
      <c r="I252">
        <v>39.96</v>
      </c>
      <c r="J252">
        <v>60.04</v>
      </c>
      <c r="K252">
        <v>49.41</v>
      </c>
    </row>
    <row r="253" spans="1:11" x14ac:dyDescent="0.3">
      <c r="A253" s="133" t="s">
        <v>541</v>
      </c>
      <c r="B253" t="s">
        <v>550</v>
      </c>
      <c r="D253" t="s">
        <v>271</v>
      </c>
      <c r="E253">
        <v>2012</v>
      </c>
      <c r="H253">
        <v>15.73</v>
      </c>
      <c r="I253">
        <v>32.43</v>
      </c>
      <c r="J253">
        <v>67.569999999999993</v>
      </c>
      <c r="K253">
        <v>23.5</v>
      </c>
    </row>
    <row r="254" spans="1:11" x14ac:dyDescent="0.3">
      <c r="A254" s="133" t="s">
        <v>541</v>
      </c>
      <c r="B254" t="s">
        <v>550</v>
      </c>
      <c r="D254" t="s">
        <v>272</v>
      </c>
      <c r="E254">
        <v>2013</v>
      </c>
      <c r="H254">
        <v>15.84</v>
      </c>
      <c r="I254">
        <v>27.4</v>
      </c>
      <c r="J254">
        <v>72.599999999999994</v>
      </c>
      <c r="K254">
        <v>27.6</v>
      </c>
    </row>
    <row r="255" spans="1:11" x14ac:dyDescent="0.3">
      <c r="A255" s="133" t="s">
        <v>541</v>
      </c>
      <c r="B255" t="s">
        <v>550</v>
      </c>
      <c r="D255" t="s">
        <v>273</v>
      </c>
      <c r="E255">
        <v>2014</v>
      </c>
      <c r="H255">
        <v>20.86</v>
      </c>
      <c r="I255">
        <v>34.57</v>
      </c>
      <c r="J255">
        <v>65.430000000000007</v>
      </c>
      <c r="K255">
        <v>38.42</v>
      </c>
    </row>
    <row r="256" spans="1:11" x14ac:dyDescent="0.3">
      <c r="A256" s="133" t="s">
        <v>541</v>
      </c>
      <c r="B256" t="s">
        <v>550</v>
      </c>
      <c r="D256" t="s">
        <v>274</v>
      </c>
      <c r="E256">
        <v>2015</v>
      </c>
      <c r="H256">
        <v>20.91</v>
      </c>
      <c r="I256">
        <v>38.54</v>
      </c>
      <c r="J256">
        <v>61.46</v>
      </c>
      <c r="K256">
        <v>46.96</v>
      </c>
    </row>
    <row r="257" spans="1:11" x14ac:dyDescent="0.3">
      <c r="A257" s="133" t="s">
        <v>541</v>
      </c>
      <c r="B257" t="s">
        <v>550</v>
      </c>
      <c r="D257" t="s">
        <v>275</v>
      </c>
      <c r="E257">
        <v>2016</v>
      </c>
      <c r="H257">
        <v>21.13</v>
      </c>
      <c r="I257">
        <v>41.02</v>
      </c>
      <c r="J257">
        <v>58.98</v>
      </c>
      <c r="K257">
        <v>50.47</v>
      </c>
    </row>
    <row r="258" spans="1:11" x14ac:dyDescent="0.3">
      <c r="A258" s="133" t="s">
        <v>541</v>
      </c>
      <c r="B258" t="s">
        <v>550</v>
      </c>
      <c r="D258" t="s">
        <v>276</v>
      </c>
      <c r="E258">
        <v>2063</v>
      </c>
      <c r="H258">
        <v>25.24</v>
      </c>
      <c r="I258">
        <v>44.17</v>
      </c>
      <c r="J258">
        <v>55.83</v>
      </c>
      <c r="K258">
        <v>71.78</v>
      </c>
    </row>
    <row r="259" spans="1:11" x14ac:dyDescent="0.3">
      <c r="A259" s="133" t="s">
        <v>541</v>
      </c>
      <c r="B259" t="s">
        <v>550</v>
      </c>
      <c r="D259" t="s">
        <v>304</v>
      </c>
      <c r="E259">
        <v>2182</v>
      </c>
      <c r="H259">
        <v>20.440000000000001</v>
      </c>
      <c r="I259">
        <v>31.87</v>
      </c>
      <c r="J259">
        <v>68.13</v>
      </c>
      <c r="K259">
        <v>46.37</v>
      </c>
    </row>
    <row r="260" spans="1:11" x14ac:dyDescent="0.3">
      <c r="A260" s="133" t="s">
        <v>541</v>
      </c>
      <c r="B260" t="s">
        <v>550</v>
      </c>
      <c r="D260" t="s">
        <v>305</v>
      </c>
      <c r="E260">
        <v>2183</v>
      </c>
      <c r="H260">
        <v>21.44</v>
      </c>
      <c r="I260">
        <v>41.39</v>
      </c>
      <c r="J260">
        <v>58.61</v>
      </c>
      <c r="K260">
        <v>52.52</v>
      </c>
    </row>
    <row r="261" spans="1:11" x14ac:dyDescent="0.3">
      <c r="A261" s="133" t="s">
        <v>541</v>
      </c>
      <c r="B261" t="s">
        <v>550</v>
      </c>
      <c r="D261" t="s">
        <v>306</v>
      </c>
      <c r="E261">
        <v>2184</v>
      </c>
      <c r="H261">
        <v>21.37</v>
      </c>
      <c r="I261">
        <v>42.22</v>
      </c>
      <c r="J261">
        <v>57.78</v>
      </c>
      <c r="K261">
        <v>56.34</v>
      </c>
    </row>
    <row r="262" spans="1:11" x14ac:dyDescent="0.3">
      <c r="A262" s="133" t="s">
        <v>541</v>
      </c>
      <c r="B262" t="s">
        <v>550</v>
      </c>
      <c r="D262" t="s">
        <v>319</v>
      </c>
      <c r="E262">
        <v>2212</v>
      </c>
      <c r="H262">
        <v>0</v>
      </c>
      <c r="I262">
        <v>0</v>
      </c>
      <c r="J262">
        <v>100</v>
      </c>
      <c r="K262">
        <v>0</v>
      </c>
    </row>
    <row r="263" spans="1:11" x14ac:dyDescent="0.3">
      <c r="A263" s="133" t="s">
        <v>541</v>
      </c>
      <c r="B263" t="s">
        <v>550</v>
      </c>
      <c r="D263" t="s">
        <v>320</v>
      </c>
      <c r="E263">
        <v>2213</v>
      </c>
      <c r="H263">
        <v>0</v>
      </c>
      <c r="I263">
        <v>0</v>
      </c>
      <c r="J263">
        <v>100</v>
      </c>
      <c r="K263">
        <v>0</v>
      </c>
    </row>
    <row r="264" spans="1:11" x14ac:dyDescent="0.3">
      <c r="A264" s="133" t="s">
        <v>541</v>
      </c>
      <c r="B264" t="s">
        <v>550</v>
      </c>
      <c r="D264" t="s">
        <v>327</v>
      </c>
      <c r="E264">
        <v>8561</v>
      </c>
      <c r="H264">
        <v>0</v>
      </c>
      <c r="I264">
        <v>0</v>
      </c>
      <c r="J264">
        <v>100</v>
      </c>
      <c r="K264">
        <v>0</v>
      </c>
    </row>
    <row r="265" spans="1:11" x14ac:dyDescent="0.3">
      <c r="A265" s="133" t="s">
        <v>541</v>
      </c>
      <c r="B265" t="s">
        <v>550</v>
      </c>
      <c r="D265" t="s">
        <v>338</v>
      </c>
      <c r="E265">
        <v>8812</v>
      </c>
      <c r="H265">
        <v>21.41</v>
      </c>
      <c r="I265">
        <v>44.32</v>
      </c>
      <c r="J265">
        <v>55.68</v>
      </c>
      <c r="K265">
        <v>57.69</v>
      </c>
    </row>
    <row r="266" spans="1:11" x14ac:dyDescent="0.3">
      <c r="A266" s="133" t="s">
        <v>541</v>
      </c>
      <c r="B266" t="s">
        <v>550</v>
      </c>
      <c r="D266" t="s">
        <v>387</v>
      </c>
      <c r="E266">
        <v>12154</v>
      </c>
      <c r="H266">
        <v>14.36</v>
      </c>
      <c r="I266">
        <v>23.38</v>
      </c>
      <c r="J266">
        <v>76.62</v>
      </c>
      <c r="K266">
        <v>17.62</v>
      </c>
    </row>
    <row r="267" spans="1:11" x14ac:dyDescent="0.3">
      <c r="A267" s="133" t="s">
        <v>541</v>
      </c>
      <c r="B267" t="s">
        <v>550</v>
      </c>
      <c r="D267" t="s">
        <v>388</v>
      </c>
      <c r="E267">
        <v>12155</v>
      </c>
      <c r="H267">
        <v>9.5299999999999994</v>
      </c>
      <c r="I267">
        <v>18.739999999999998</v>
      </c>
      <c r="J267">
        <v>81.260000000000005</v>
      </c>
      <c r="K267">
        <v>17.239999999999998</v>
      </c>
    </row>
    <row r="268" spans="1:11" x14ac:dyDescent="0.3">
      <c r="A268" s="133" t="s">
        <v>541</v>
      </c>
      <c r="B268" t="s">
        <v>550</v>
      </c>
      <c r="D268" t="s">
        <v>405</v>
      </c>
      <c r="E268">
        <v>13303</v>
      </c>
      <c r="H268">
        <v>21.04</v>
      </c>
      <c r="I268">
        <v>39.130000000000003</v>
      </c>
      <c r="J268">
        <v>60.87</v>
      </c>
      <c r="K268">
        <v>58.06</v>
      </c>
    </row>
    <row r="269" spans="1:11" x14ac:dyDescent="0.3">
      <c r="A269" s="133" t="s">
        <v>541</v>
      </c>
      <c r="B269" t="s">
        <v>550</v>
      </c>
      <c r="D269" t="s">
        <v>406</v>
      </c>
      <c r="E269">
        <v>13307</v>
      </c>
      <c r="H269">
        <v>20.84</v>
      </c>
      <c r="I269">
        <v>39.090000000000003</v>
      </c>
      <c r="J269">
        <v>60.91</v>
      </c>
      <c r="K269">
        <v>58.88</v>
      </c>
    </row>
    <row r="270" spans="1:11" x14ac:dyDescent="0.3">
      <c r="A270" s="133" t="s">
        <v>541</v>
      </c>
      <c r="B270" t="s">
        <v>550</v>
      </c>
      <c r="D270" t="s">
        <v>409</v>
      </c>
      <c r="E270">
        <v>13349</v>
      </c>
      <c r="H270">
        <v>19.07</v>
      </c>
      <c r="I270">
        <v>21.92</v>
      </c>
      <c r="J270">
        <v>78.08</v>
      </c>
      <c r="K270">
        <v>19.829999999999998</v>
      </c>
    </row>
    <row r="271" spans="1:11" x14ac:dyDescent="0.3">
      <c r="A271" s="133" t="s">
        <v>541</v>
      </c>
      <c r="B271" t="s">
        <v>550</v>
      </c>
      <c r="D271" t="s">
        <v>410</v>
      </c>
      <c r="E271">
        <v>13350</v>
      </c>
      <c r="H271">
        <v>51.9</v>
      </c>
      <c r="I271">
        <v>72.790000000000006</v>
      </c>
      <c r="J271">
        <v>27.209999999999994</v>
      </c>
      <c r="K271">
        <v>72.78</v>
      </c>
    </row>
    <row r="272" spans="1:11" x14ac:dyDescent="0.3">
      <c r="A272" s="133" t="s">
        <v>541</v>
      </c>
      <c r="B272" t="s">
        <v>550</v>
      </c>
      <c r="D272" t="s">
        <v>411</v>
      </c>
      <c r="E272">
        <v>13351</v>
      </c>
      <c r="H272">
        <v>19.61</v>
      </c>
      <c r="I272">
        <v>23.05</v>
      </c>
      <c r="J272">
        <v>76.95</v>
      </c>
      <c r="K272">
        <v>20.05</v>
      </c>
    </row>
    <row r="273" spans="1:11" x14ac:dyDescent="0.3">
      <c r="A273" s="133" t="s">
        <v>541</v>
      </c>
      <c r="B273" t="s">
        <v>550</v>
      </c>
      <c r="D273" t="s">
        <v>412</v>
      </c>
      <c r="E273">
        <v>13352</v>
      </c>
      <c r="H273">
        <v>70.77</v>
      </c>
      <c r="I273">
        <v>99.26</v>
      </c>
      <c r="J273">
        <v>0.73999999999999488</v>
      </c>
      <c r="K273">
        <v>99.24</v>
      </c>
    </row>
    <row r="274" spans="1:11" x14ac:dyDescent="0.3">
      <c r="A274" s="133" t="s">
        <v>541</v>
      </c>
      <c r="B274" t="s">
        <v>550</v>
      </c>
      <c r="D274" t="s">
        <v>423</v>
      </c>
      <c r="E274">
        <v>13875</v>
      </c>
      <c r="H274">
        <v>95.62</v>
      </c>
      <c r="I274">
        <v>101.66</v>
      </c>
      <c r="J274">
        <v>-1.6599999999999966</v>
      </c>
      <c r="K274">
        <v>98.51</v>
      </c>
    </row>
    <row r="275" spans="1:11" x14ac:dyDescent="0.3">
      <c r="A275" s="133" t="s">
        <v>541</v>
      </c>
      <c r="B275" t="s">
        <v>550</v>
      </c>
      <c r="D275" t="s">
        <v>424</v>
      </c>
      <c r="E275">
        <v>13887</v>
      </c>
      <c r="H275">
        <v>70.28</v>
      </c>
      <c r="I275">
        <v>74.72</v>
      </c>
      <c r="J275">
        <v>25.28</v>
      </c>
      <c r="K275">
        <v>72.400000000000006</v>
      </c>
    </row>
    <row r="276" spans="1:11" x14ac:dyDescent="0.3">
      <c r="A276" s="133" t="s">
        <v>541</v>
      </c>
      <c r="B276" t="s">
        <v>550</v>
      </c>
      <c r="D276" t="s">
        <v>474</v>
      </c>
      <c r="E276">
        <v>14277</v>
      </c>
      <c r="H276">
        <v>57.51</v>
      </c>
      <c r="I276">
        <v>57.51</v>
      </c>
      <c r="J276">
        <v>42.49</v>
      </c>
      <c r="K276">
        <v>55.95</v>
      </c>
    </row>
    <row r="277" spans="1:11" x14ac:dyDescent="0.3">
      <c r="A277" s="133" t="s">
        <v>541</v>
      </c>
      <c r="B277" t="s">
        <v>550</v>
      </c>
      <c r="D277" t="s">
        <v>475</v>
      </c>
      <c r="E277">
        <v>14278</v>
      </c>
      <c r="H277">
        <v>24.57</v>
      </c>
      <c r="I277">
        <v>34.520000000000003</v>
      </c>
      <c r="J277">
        <v>65.47999999999999</v>
      </c>
      <c r="K277">
        <v>48.09</v>
      </c>
    </row>
    <row r="278" spans="1:11" x14ac:dyDescent="0.3">
      <c r="A278" s="133" t="s">
        <v>541</v>
      </c>
      <c r="B278" t="s">
        <v>550</v>
      </c>
      <c r="D278" t="s">
        <v>484</v>
      </c>
      <c r="E278">
        <v>14308</v>
      </c>
      <c r="H278">
        <v>67.91</v>
      </c>
      <c r="I278">
        <v>67.91</v>
      </c>
      <c r="J278">
        <v>32.090000000000003</v>
      </c>
      <c r="K278">
        <v>64.34</v>
      </c>
    </row>
    <row r="279" spans="1:11" x14ac:dyDescent="0.3">
      <c r="A279" s="133" t="s">
        <v>541</v>
      </c>
      <c r="B279" t="s">
        <v>550</v>
      </c>
      <c r="D279" t="s">
        <v>485</v>
      </c>
      <c r="E279">
        <v>14309</v>
      </c>
      <c r="H279">
        <v>27.11</v>
      </c>
      <c r="I279">
        <v>36.22</v>
      </c>
      <c r="J279">
        <v>63.78</v>
      </c>
      <c r="K279">
        <v>48.23</v>
      </c>
    </row>
    <row r="280" spans="1:11" x14ac:dyDescent="0.3">
      <c r="A280" s="133" t="s">
        <v>541</v>
      </c>
      <c r="B280" t="s">
        <v>550</v>
      </c>
      <c r="D280" t="s">
        <v>494</v>
      </c>
      <c r="E280">
        <v>14348</v>
      </c>
      <c r="H280">
        <v>70.760000000000005</v>
      </c>
      <c r="I280">
        <v>70.760000000000005</v>
      </c>
      <c r="J280">
        <v>29.239999999999995</v>
      </c>
      <c r="K280">
        <v>70.569999999999993</v>
      </c>
    </row>
    <row r="281" spans="1:11" x14ac:dyDescent="0.3">
      <c r="A281" s="133" t="s">
        <v>541</v>
      </c>
      <c r="B281" t="s">
        <v>550</v>
      </c>
      <c r="D281" t="s">
        <v>495</v>
      </c>
      <c r="E281">
        <v>14349</v>
      </c>
      <c r="H281">
        <v>0</v>
      </c>
      <c r="I281">
        <v>0</v>
      </c>
      <c r="J281">
        <v>100</v>
      </c>
      <c r="K281">
        <v>0</v>
      </c>
    </row>
    <row r="282" spans="1:11" x14ac:dyDescent="0.3">
      <c r="A282" s="133" t="s">
        <v>541</v>
      </c>
      <c r="B282" t="s">
        <v>550</v>
      </c>
      <c r="D282" t="s">
        <v>496</v>
      </c>
      <c r="E282">
        <v>14677</v>
      </c>
      <c r="H282">
        <v>25.11</v>
      </c>
      <c r="I282">
        <v>60.12</v>
      </c>
      <c r="J282">
        <v>39.880000000000003</v>
      </c>
      <c r="K282">
        <v>93.19</v>
      </c>
    </row>
    <row r="283" spans="1:11" x14ac:dyDescent="0.3">
      <c r="A283" s="133" t="s">
        <v>541</v>
      </c>
      <c r="B283" t="s">
        <v>550</v>
      </c>
      <c r="D283" t="s">
        <v>531</v>
      </c>
      <c r="E283">
        <v>15342</v>
      </c>
      <c r="H283">
        <v>4.18</v>
      </c>
      <c r="I283">
        <v>3.88</v>
      </c>
      <c r="J283">
        <v>96.12</v>
      </c>
      <c r="K283">
        <v>0</v>
      </c>
    </row>
  </sheetData>
  <autoFilter ref="A1:K283" xr:uid="{B0097094-549A-424B-8983-4CF3D695BF19}">
    <sortState xmlns:xlrd2="http://schemas.microsoft.com/office/spreadsheetml/2017/richdata2" ref="A2:K283">
      <sortCondition ref="A1:A283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F A A B Q S w M E F A A C A A g A K J t S W 1 y V C z + k A A A A 9 g A A A B I A H A B D b 2 5 m a W c v U G F j a 2 F n Z S 5 4 b W w g o h g A K K A U A A A A A A A A A A A A A A A A A A A A A A A A A A A A h Y 9 B D o I w F E S v Q r q n L a D R k E 9 Z u J X E h G j c N r V C I 3 w M F M v d X H g k r y B G U X c u 5 8 1 b z N y v N 0 i H u v I u u u 1 M g w k J K C e e R t U c D B Y J 6 e 3 R X 5 J U w E a q k y y 0 N 8 r Y x U N 3 S E h p 7 T l m z D l H X U S b t m A h 5 w H b Z + t c l b q W 5 C O b / 7 J v s L M S l S Y C d q 8 x I q T B b E H n P K I c 2 A Q h M / g V w n H v s / 2 B s O o r 2 7 d a a P S 3 O b A p A n t / E A 9 Q S w M E F A A C A A g A K J t S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i b U l v Q B n W o E Q I A A E U N A A A T A B w A R m 9 y b X V s Y X M v U 2 V j d G l v b j E u b S C i G A A o o B Q A A A A A A A A A A A A A A A A A A A A A A A A A A A D t l d 1 u 0 z A U x + 8 r 9 R 2 s 7 I J U i s L K y i 5 A u U A Z C G 4 Q q L 1 b U e Q 6 Z 5 u F P 4 L t j F T V H m L S J m 7 G l 4 R E 4 Y X 8 O j h p u x a a 8 l V u O p q b 2 O d v n 3 P s 3 7 G t g R g q B e p O / u 3 7 z U a z o U + w g h Q x q q R J M h C a 4 g S K T O p c Q Q d F i I F p N p D 7 u j J X B J w l 1 q f h g S Q 5 B 2 H 8 R 5 R B G E t h X E f 7 X n y v b 4 B n / U 6 / 3 m F I 9 K n X C g 4 P g F F O D a j I C 7 w A x Z L l X O i o 3 Q 7 Q Q 0 F k S s V x t H 9 3 d 9 f 1 n + f S Q N c M G U T z Z v h U C n j R C i a p 7 X j P l O R O S 9 F j w C k o 7 b k 8 e 3 j g B k 6 V q d 2 f r C J A h 1 P 7 A 8 a 6 B D O s d G R U v u g y P s H i 2 H n s D T O Y u + s p L P S R V H y S c i l q v y Z + M B p 5 R 7 l I E 5 q 6 9 T 0 R Z r 8 T l o P P A j T y i O Q Z F s N E Y A 5 O N c 6 O D B S m E q t Z t Y o 2 k r z U S U b M T B I 5 H 4 C q x I E U 6 U z 7 I Z y Q I m H 0 V U 7 T x b n z g M U K l 3 i g J E 5 X i F Q r D G z V T K 3 B J J w W S 8 E U f u 2 q g Y D K v k / k r N V s U F G 7 9 4 t l a s / t + R p F W U 4 P T W F + U o J 7 N 6 k C 7 T v 7 8 R a y n + 3 Y v l + u C / v G 7 c f Y X i A 3 7 I O 9 s F f 2 6 x I v + 8 W + R U 6 r X K D b Z d P 5 d E M v 7 d X f A N z x K o T + n Z a 3 5 b j B H K 9 v K b 0 G x r m T X 7 w L N w r m v 3 w W / v D U 7 W 1 P 3 U a f u h n H z p b j h n N c u D / X f A v / z 0 t 0 R m Q K b 5 l Y y e e T H V 9 T q w G / C P W 3 K X 4 D U E s B A i 0 A F A A C A A g A K J t S W 1 y V C z + k A A A A 9 g A A A B I A A A A A A A A A A A A A A A A A A A A A A E N v b m Z p Z y 9 Q Y W N r Y W d l L n h t b F B L A Q I t A B Q A A g A I A C i b U l s P y u m r p A A A A O k A A A A T A A A A A A A A A A A A A A A A A P A A A A B b Q 2 9 u d G V u d F 9 U e X B l c 1 0 u e G 1 s U E s B A i 0 A F A A C A A g A K J t S W 9 A G d a g R A g A A R Q 0 A A B M A A A A A A A A A A A A A A A A A 4 Q E A A E Z v c m 1 1 b G F z L 1 N l Y 3 R p b 2 4 x L m 1 Q S w U G A A A A A A M A A w D C A A A A P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k Q A A A A A A A B 0 R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m 9 0 X 3 B l b n N p Y V 9 l e H B v c 3 V y Z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Y W V k M W Q w M S 0 1 N 2 R h L T R j M T A t Y W Q 1 Y y 1 i Y W M 4 N T V l Y 2 Y y Z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l y b 3 R f c G V u c 2 l h X 2 V 4 c G 9 z d X J l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h U M T U 6 M z g 6 N D g u N j M 1 M j M w M F o i I C 8 + P E V u d H J 5 I F R 5 c G U 9 I k Z p b G x D b 2 x 1 b W 5 U e X B l c y I g V m F s d W U 9 I n N B d 1 l H Q l F N R 0 J R V U Z C Z 1 k 9 I i A v P j x F b n R y e S B U e X B l P S J G a W x s Q 2 9 s d W 1 u T m F t Z X M i I F Z h b H V l P S J z W y Z x d W 9 0 O 2 Z 1 b m R f a W Q m c X V v d D s s J n F 1 b 3 Q 7 Y 2 9 t c G F u e V 9 u Y W 1 l J n F 1 b 3 Q 7 L C Z x d W 9 0 O 2 Z 1 b m R f b m F t Z S Z x d W 9 0 O y w m c X V v d D t z d G 9 j a 3 N f c G N 0 J n F 1 b 3 Q 7 L C Z x d W 9 0 O 2 J v b m R z X 3 B j d C Z x d W 9 0 O y w m c X V v d D t u b 2 5 f b G l x d W l k X 3 B j d C Z x d W 9 0 O y w m c X V v d D t m e F 9 w Y 3 Q m c X V v d D s s J n F 1 b 3 Q 7 Y W J y b 2 F k X 3 B j d C Z x d W 9 0 O y w m c X V v d D t p c 3 J h Z W x f c G N 0 J n F 1 b 3 Q 7 L C Z x d W 9 0 O 2 F z c 2 V 0 X 2 1 p e C Z x d W 9 0 O y w m c X V v d D t y Y X d f Z X h j Z X J w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J v d F 9 w Z W 5 z a W F f Z X h w b 3 N 1 c m U 0 L 0 F 1 d G 9 S Z W 1 v d m V k Q 2 9 s d W 1 u c z E u e 2 Z 1 b m R f a W Q s M H 0 m c X V v d D s s J n F 1 b 3 Q 7 U 2 V j d G l v b j E v b G l y b 3 R f c G V u c 2 l h X 2 V 4 c G 9 z d X J l N C 9 B d X R v U m V t b 3 Z l Z E N v b H V t b n M x L n t j b 2 1 w Y W 5 5 X 2 5 h b W U s M X 0 m c X V v d D s s J n F 1 b 3 Q 7 U 2 V j d G l v b j E v b G l y b 3 R f c G V u c 2 l h X 2 V 4 c G 9 z d X J l N C 9 B d X R v U m V t b 3 Z l Z E N v b H V t b n M x L n t m d W 5 k X 2 5 h b W U s M n 0 m c X V v d D s s J n F 1 b 3 Q 7 U 2 V j d G l v b j E v b G l y b 3 R f c G V u c 2 l h X 2 V 4 c G 9 z d X J l N C 9 B d X R v U m V t b 3 Z l Z E N v b H V t b n M x L n t z d G 9 j a 3 N f c G N 0 L D N 9 J n F 1 b 3 Q 7 L C Z x d W 9 0 O 1 N l Y 3 R p b 2 4 x L 2 x p c m 9 0 X 3 B l b n N p Y V 9 l e H B v c 3 V y Z T Q v Q X V 0 b 1 J l b W 9 2 Z W R D b 2 x 1 b W 5 z M S 5 7 Y m 9 u Z H N f c G N 0 L D R 9 J n F 1 b 3 Q 7 L C Z x d W 9 0 O 1 N l Y 3 R p b 2 4 x L 2 x p c m 9 0 X 3 B l b n N p Y V 9 l e H B v c 3 V y Z T Q v Q X V 0 b 1 J l b W 9 2 Z W R D b 2 x 1 b W 5 z M S 5 7 b m 9 u X 2 x p c X V p Z F 9 w Y 3 Q s N X 0 m c X V v d D s s J n F 1 b 3 Q 7 U 2 V j d G l v b j E v b G l y b 3 R f c G V u c 2 l h X 2 V 4 c G 9 z d X J l N C 9 B d X R v U m V t b 3 Z l Z E N v b H V t b n M x L n t m e F 9 w Y 3 Q s N n 0 m c X V v d D s s J n F 1 b 3 Q 7 U 2 V j d G l v b j E v b G l y b 3 R f c G V u c 2 l h X 2 V 4 c G 9 z d X J l N C 9 B d X R v U m V t b 3 Z l Z E N v b H V t b n M x L n t h Y n J v Y W R f c G N 0 L D d 9 J n F 1 b 3 Q 7 L C Z x d W 9 0 O 1 N l Y 3 R p b 2 4 x L 2 x p c m 9 0 X 3 B l b n N p Y V 9 l e H B v c 3 V y Z T Q v Q X V 0 b 1 J l b W 9 2 Z W R D b 2 x 1 b W 5 z M S 5 7 a X N y Y W V s X 3 B j d C w 4 f S Z x d W 9 0 O y w m c X V v d D t T Z W N 0 a W 9 u M S 9 s a X J v d F 9 w Z W 5 z a W F f Z X h w b 3 N 1 c m U 0 L 0 F 1 d G 9 S Z W 1 v d m V k Q 2 9 s d W 1 u c z E u e 2 F z c 2 V 0 X 2 1 p e C w 5 f S Z x d W 9 0 O y w m c X V v d D t T Z W N 0 a W 9 u M S 9 s a X J v d F 9 w Z W 5 z a W F f Z X h w b 3 N 1 c m U 0 L 0 F 1 d G 9 S Z W 1 v d m V k Q 2 9 s d W 1 u c z E u e 3 J h d 1 9 l e G N l c n B 0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G l y b 3 R f c G V u c 2 l h X 2 V 4 c G 9 z d X J l N C 9 B d X R v U m V t b 3 Z l Z E N v b H V t b n M x L n t m d W 5 k X 2 l k L D B 9 J n F 1 b 3 Q 7 L C Z x d W 9 0 O 1 N l Y 3 R p b 2 4 x L 2 x p c m 9 0 X 3 B l b n N p Y V 9 l e H B v c 3 V y Z T Q v Q X V 0 b 1 J l b W 9 2 Z W R D b 2 x 1 b W 5 z M S 5 7 Y 2 9 t c G F u e V 9 u Y W 1 l L D F 9 J n F 1 b 3 Q 7 L C Z x d W 9 0 O 1 N l Y 3 R p b 2 4 x L 2 x p c m 9 0 X 3 B l b n N p Y V 9 l e H B v c 3 V y Z T Q v Q X V 0 b 1 J l b W 9 2 Z W R D b 2 x 1 b W 5 z M S 5 7 Z n V u Z F 9 u Y W 1 l L D J 9 J n F 1 b 3 Q 7 L C Z x d W 9 0 O 1 N l Y 3 R p b 2 4 x L 2 x p c m 9 0 X 3 B l b n N p Y V 9 l e H B v c 3 V y Z T Q v Q X V 0 b 1 J l b W 9 2 Z W R D b 2 x 1 b W 5 z M S 5 7 c 3 R v Y 2 t z X 3 B j d C w z f S Z x d W 9 0 O y w m c X V v d D t T Z W N 0 a W 9 u M S 9 s a X J v d F 9 w Z W 5 z a W F f Z X h w b 3 N 1 c m U 0 L 0 F 1 d G 9 S Z W 1 v d m V k Q 2 9 s d W 1 u c z E u e 2 J v b m R z X 3 B j d C w 0 f S Z x d W 9 0 O y w m c X V v d D t T Z W N 0 a W 9 u M S 9 s a X J v d F 9 w Z W 5 z a W F f Z X h w b 3 N 1 c m U 0 L 0 F 1 d G 9 S Z W 1 v d m V k Q 2 9 s d W 1 u c z E u e 2 5 v b l 9 s a X F 1 a W R f c G N 0 L D V 9 J n F 1 b 3 Q 7 L C Z x d W 9 0 O 1 N l Y 3 R p b 2 4 x L 2 x p c m 9 0 X 3 B l b n N p Y V 9 l e H B v c 3 V y Z T Q v Q X V 0 b 1 J l b W 9 2 Z W R D b 2 x 1 b W 5 z M S 5 7 Z n h f c G N 0 L D Z 9 J n F 1 b 3 Q 7 L C Z x d W 9 0 O 1 N l Y 3 R p b 2 4 x L 2 x p c m 9 0 X 3 B l b n N p Y V 9 l e H B v c 3 V y Z T Q v Q X V 0 b 1 J l b W 9 2 Z W R D b 2 x 1 b W 5 z M S 5 7 Y W J y b 2 F k X 3 B j d C w 3 f S Z x d W 9 0 O y w m c X V v d D t T Z W N 0 a W 9 u M S 9 s a X J v d F 9 w Z W 5 z a W F f Z X h w b 3 N 1 c m U 0 L 0 F 1 d G 9 S Z W 1 v d m V k Q 2 9 s d W 1 u c z E u e 2 l z c m F l b F 9 w Y 3 Q s O H 0 m c X V v d D s s J n F 1 b 3 Q 7 U 2 V j d G l v b j E v b G l y b 3 R f c G V u c 2 l h X 2 V 4 c G 9 z d X J l N C 9 B d X R v U m V t b 3 Z l Z E N v b H V t b n M x L n t h c 3 N l d F 9 t a X g s O X 0 m c X V v d D s s J n F 1 b 3 Q 7 U 2 V j d G l v b j E v b G l y b 3 R f c G V u c 2 l h X 2 V 4 c G 9 z d X J l N C 9 B d X R v U m V t b 3 Z l Z E N v b H V t b n M x L n t y Y X d f Z X h j Z X J w d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p c m 9 0 X 3 B l b n N p Y V 9 l e H B v c 3 V y Z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y b 3 R f c G V u c 2 l h X 2 V 4 c G 9 z d X J l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J v d F 9 w Z W 5 z a W F f Z X h w b 3 N 1 c m U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3 J T k x J U Q 3 J T k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m M z M D g 4 Y j g t N G I y M y 0 0 N T I x L W E 1 M m Q t Z j M 1 Y 2 E y N j Q 3 O D l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O F Q x N j o w N z o z M y 4 z N z A 3 N T M 5 W i I g L z 4 8 R W 5 0 c n k g V H l w Z T 0 i R m l s b E N v b H V t b l R 5 c G V z I i B W Y W x 1 Z T 0 i c 0 F 3 W U c i I C 8 + P E V u d H J 5 I F R 5 c G U 9 I k Z p b G x D b 2 x 1 b W 5 O Y W 1 l c y I g V m F s d W U 9 I n N b J n F 1 b 3 Q 7 1 5 7 X o V x 1 M D A y N y D X p 9 e o 1 5 8 m c X V v d D s s J n F 1 b 3 Q 7 1 5 f X k d e o 1 5 Q g 1 5 7 X o N e U 1 5 z X q i Z x d W 9 0 O y w m c X V v d D v X q d e d I N e U 1 6 f X q N e f I C 8 g 1 5 T X n t e h 1 5 z X l d e c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1 5 H X k S 9 B d X R v U m V t b 3 Z l Z E N v b H V t b n M x L n v X n t e h X H U w M D I 3 I N e n 1 6 j X n y w w f S Z x d W 9 0 O y w m c X V v d D t T Z W N 0 a W 9 u M S / X k d e R L 0 F 1 d G 9 S Z W 1 v d m V k Q 2 9 s d W 1 u c z E u e 9 e X 1 5 H X q N e U I N e e 1 6 D X l N e c 1 6 o s M X 0 m c X V v d D s s J n F 1 b 3 Q 7 U 2 V j d G l v b j E v 1 5 H X k S 9 B d X R v U m V t b 3 Z l Z E N v b H V t b n M x L n v X q d e d I N e U 1 6 f X q N e f I C 8 g 1 5 T X n t e h 1 5 z X l d e c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9 e R 1 5 E v Q X V 0 b 1 J l b W 9 2 Z W R D b 2 x 1 b W 5 z M S 5 7 1 5 7 X o V x 1 M D A y N y D X p 9 e o 1 5 8 s M H 0 m c X V v d D s s J n F 1 b 3 Q 7 U 2 V j d G l v b j E v 1 5 H X k S 9 B d X R v U m V t b 3 Z l Z E N v b H V t b n M x L n v X l 9 e R 1 6 j X l C D X n t e g 1 5 T X n N e q L D F 9 J n F 1 b 3 Q 7 L C Z x d W 9 0 O 1 N l Y 3 R p b 2 4 x L 9 e R 1 5 E v Q X V 0 b 1 J l b W 9 2 Z W R D b 2 x 1 b W 5 z M S 5 7 1 6 n X n S D X l N e n 1 6 j X n y A v I N e U 1 5 7 X o d e c 1 5 X X n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3 J T k x J U Q 3 J T k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N y U 5 M S V E N y U 5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c l O T E l R D c l O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c l O T E l R D c l O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Z D h i M T c z M i 1 h O T J m L T R h M D Q t O W U x Y y 0 4 Y T F h M 2 U 4 O T F m N z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4 V D E 2 O j A 3 O j M z L j M 3 M D c 1 M z l a I i A v P j x F b n R y e S B U e X B l P S J G a W x s Q 2 9 s d W 1 u V H l w Z X M i I F Z h b H V l P S J z Q X d Z R y I g L z 4 8 R W 5 0 c n k g V H l w Z T 0 i R m l s b E N v b H V t b k 5 h b W V z I i B W Y W x 1 Z T 0 i c 1 s m c X V v d D v X n t e h X H U w M D I 3 I N e n 1 6 j X n y Z x d W 9 0 O y w m c X V v d D v X l 9 e R 1 6 j X l C D X n t e g 1 5 T X n N e q J n F 1 b 3 Q 7 L C Z x d W 9 0 O 9 e p 1 5 0 g 1 5 T X p 9 e o 1 5 8 g L y D X l N e e 1 6 H X n N e V 1 5 w m c X V v d D t d I i A v P j x F b n R y e S B U e X B l P S J G a W x s U 3 R h d H V z I i B W Y W x 1 Z T 0 i c 0 N v b X B s Z X R l I i A v P j x F b n R y e S B U e X B l P S J G a W x s Q 2 9 1 b n Q i I F Z h b H V l P S J s M T Q 3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X k d e R L 0 F 1 d G 9 S Z W 1 v d m V k Q 2 9 s d W 1 u c z E u e 9 e e 1 6 F c d T A w M j c g 1 6 f X q N e f L D B 9 J n F 1 b 3 Q 7 L C Z x d W 9 0 O 1 N l Y 3 R p b 2 4 x L 9 e R 1 5 E v Q X V 0 b 1 J l b W 9 2 Z W R D b 2 x 1 b W 5 z M S 5 7 1 5 f X k d e o 1 5 Q g 1 5 7 X o N e U 1 5 z X q i w x f S Z x d W 9 0 O y w m c X V v d D t T Z W N 0 a W 9 u M S / X k d e R L 0 F 1 d G 9 S Z W 1 v d m V k Q 2 9 s d W 1 u c z E u e 9 e p 1 5 0 g 1 5 T X p 9 e o 1 5 8 g L y D X l N e e 1 6 H X n N e V 1 5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1 5 H X k S 9 B d X R v U m V t b 3 Z l Z E N v b H V t b n M x L n v X n t e h X H U w M D I 3 I N e n 1 6 j X n y w w f S Z x d W 9 0 O y w m c X V v d D t T Z W N 0 a W 9 u M S / X k d e R L 0 F 1 d G 9 S Z W 1 v d m V k Q 2 9 s d W 1 u c z E u e 9 e X 1 5 H X q N e U I N e e 1 6 D X l N e c 1 6 o s M X 0 m c X V v d D s s J n F 1 b 3 Q 7 U 2 V j d G l v b j E v 1 5 H X k S 9 B d X R v U m V t b 3 Z l Z E N v b H V t b n M x L n v X q d e d I N e U 1 6 f X q N e f I C 8 g 1 5 T X n t e h 1 5 z X l d e c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3 J T k x J U Q 3 J T k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N y U 5 M S V E N y U 5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c l O T E l R D c l O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k X 2 5 h b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T A 0 Z G E w M m Q t Y 2 Q 4 Z C 0 0 N z E z L T k w M 2 E t M D M 1 N m N m M G Q w Z T M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O F Q x N j o x M j o 1 N S 4 3 M j g 5 N z A w W i I g L z 4 8 R W 5 0 c n k g V H l w Z T 0 i R m l s b E N v b H V t b l R 5 c G V z I i B W Y W x 1 Z T 0 i c 0 F 3 W U c i I C 8 + P E V u d H J 5 I F R 5 c G U 9 I k Z p b G x D b 2 x 1 b W 5 O Y W 1 l c y I g V m F s d W U 9 I n N b J n F 1 b 3 Q 7 Z n V u Z F 9 p Z C Z x d W 9 0 O y w m c X V v d D t j b 2 1 w Y W 5 5 X 2 5 h b W U m c X V v d D s s J n F 1 b 3 Q 7 Z n V u Z F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V u Z F 9 u Y W 1 l c y 9 B d X R v U m V t b 3 Z l Z E N v b H V t b n M x L n t m d W 5 k X 2 l k L D B 9 J n F 1 b 3 Q 7 L C Z x d W 9 0 O 1 N l Y 3 R p b 2 4 x L 2 Z 1 b m R f b m F t Z X M v Q X V 0 b 1 J l b W 9 2 Z W R D b 2 x 1 b W 5 z M S 5 7 Y 2 9 t c G F u e V 9 u Y W 1 l L D F 9 J n F 1 b 3 Q 7 L C Z x d W 9 0 O 1 N l Y 3 R p b 2 4 x L 2 Z 1 b m R f b m F t Z X M v Q X V 0 b 1 J l b W 9 2 Z W R D b 2 x 1 b W 5 z M S 5 7 Z n V u Z F 9 u Y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1 b m R f b m F t Z X M v Q X V 0 b 1 J l b W 9 2 Z W R D b 2 x 1 b W 5 z M S 5 7 Z n V u Z F 9 p Z C w w f S Z x d W 9 0 O y w m c X V v d D t T Z W N 0 a W 9 u M S 9 m d W 5 k X 2 5 h b W V z L 0 F 1 d G 9 S Z W 1 v d m V k Q 2 9 s d W 1 u c z E u e 2 N v b X B h b n l f b m F t Z S w x f S Z x d W 9 0 O y w m c X V v d D t T Z W N 0 a W 9 u M S 9 m d W 5 k X 2 5 h b W V z L 0 F 1 d G 9 S Z W 1 v d m V k Q 2 9 s d W 1 u c z E u e 2 Z 1 b m R f b m F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V u Z F 9 u Y W 1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k X 2 5 h b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m R f b m F t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c l O T E l R D c l O T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Z j A w N z Q y Y S 0 1 O D h h L T Q 3 N 2 M t O T B k N C 0 1 N D k 0 Z j M 1 N z Y y Y z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4 V D E 2 O j E 5 O j Q 2 L j U 5 M T k 4 M j l a I i A v P j x F b n R y e S B U e X B l P S J G a W x s Q 2 9 s d W 1 u V H l w Z X M i I F Z h b H V l P S J z Q X d Z R y I g L z 4 8 R W 5 0 c n k g V H l w Z T 0 i R m l s b E N v b H V t b k 5 h b W V z I i B W Y W x 1 Z T 0 i c 1 s m c X V v d D v X n t e h X H U w M D I 3 I N e n 1 6 j X n y Z x d W 9 0 O y w m c X V v d D v X l 9 e R 1 6 j X l C D X n t e g 1 5 T X n N e q J n F 1 b 3 Q 7 L C Z x d W 9 0 O 9 e p 1 5 0 g 1 5 T X p 9 e o 1 5 8 g L y D X l N e e 1 6 H X n N e V 1 5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X k d e R I C g z K S 9 B d X R v U m V t b 3 Z l Z E N v b H V t b n M x L n v X n t e h X H U w M D I 3 I N e n 1 6 j X n y w w f S Z x d W 9 0 O y w m c X V v d D t T Z W N 0 a W 9 u M S / X k d e R I C g z K S 9 B d X R v U m V t b 3 Z l Z E N v b H V t b n M x L n v X l 9 e R 1 6 j X l C D X n t e g 1 5 T X n N e q L D F 9 J n F 1 b 3 Q 7 L C Z x d W 9 0 O 1 N l Y 3 R p b 2 4 x L 9 e R 1 5 E g K D M p L 0 F 1 d G 9 S Z W 1 v d m V k Q 2 9 s d W 1 u c z E u e 9 e p 1 5 0 g 1 5 T X p 9 e o 1 5 8 g L y D X l N e e 1 6 H X n N e V 1 5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1 5 H X k S A o M y k v Q X V 0 b 1 J l b W 9 2 Z W R D b 2 x 1 b W 5 z M S 5 7 1 5 7 X o V x 1 M D A y N y D X p 9 e o 1 5 8 s M H 0 m c X V v d D s s J n F 1 b 3 Q 7 U 2 V j d G l v b j E v 1 5 H X k S A o M y k v Q X V 0 b 1 J l b W 9 2 Z W R D b 2 x 1 b W 5 z M S 5 7 1 5 f X k d e o 1 5 Q g 1 5 7 X o N e U 1 5 z X q i w x f S Z x d W 9 0 O y w m c X V v d D t T Z W N 0 a W 9 u M S / X k d e R I C g z K S 9 B d X R v U m V t b 3 Z l Z E N v b H V t b n M x L n v X q d e d I N e U 1 6 f X q N e f I C 8 g 1 5 T X n t e h 1 5 z X l d e c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c l O T E l R D c l O T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3 J T k x J U Q 3 J T k x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N y U 5 M S V E N y U 5 M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N y U 5 M S V E N y U 5 M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4 N G V j Z W U x L W J j O G U t N D U 1 N i 1 i N G Y 1 L T I 5 O W Z k N D Q w M m U 5 O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h U M T Y 6 M T k 6 N D Y u N T k x O T g y O V o i I C 8 + P E V u d H J 5 I F R 5 c G U 9 I k Z p b G x D b 2 x 1 b W 5 U e X B l c y I g V m F s d W U 9 I n N B d 1 l H I i A v P j x F b n R y e S B U e X B l P S J G a W x s Q 2 9 s d W 1 u T m F t Z X M i I F Z h b H V l P S J z W y Z x d W 9 0 O 9 e e 1 6 F c d T A w M j c g 1 6 f X q N e f J n F 1 b 3 Q 7 L C Z x d W 9 0 O 9 e X 1 5 H X q N e U I N e e 1 6 D X l N e c 1 6 o m c X V v d D s s J n F 1 b 3 Q 7 1 6 n X n S D X l N e n 1 6 j X n y A v I N e U 1 5 7 X o d e c 1 5 X X n C Z x d W 9 0 O 1 0 i I C 8 + P E V u d H J 5 I F R 5 c G U 9 I k Z p b G x T d G F 0 d X M i I F Z h b H V l P S J z Q 2 9 t c G x l d G U i I C 8 + P E V u d H J 5 I F R 5 c G U 9 I k Z p b G x D b 3 V u d C I g V m F s d W U 9 I m w y O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e R 1 5 E g K D M p L 0 F 1 d G 9 S Z W 1 v d m V k Q 2 9 s d W 1 u c z E u e 9 e e 1 6 F c d T A w M j c g 1 6 f X q N e f L D B 9 J n F 1 b 3 Q 7 L C Z x d W 9 0 O 1 N l Y 3 R p b 2 4 x L 9 e R 1 5 E g K D M p L 0 F 1 d G 9 S Z W 1 v d m V k Q 2 9 s d W 1 u c z E u e 9 e X 1 5 H X q N e U I N e e 1 6 D X l N e c 1 6 o s M X 0 m c X V v d D s s J n F 1 b 3 Q 7 U 2 V j d G l v b j E v 1 5 H X k S A o M y k v Q X V 0 b 1 J l b W 9 2 Z W R D b 2 x 1 b W 5 z M S 5 7 1 6 n X n S D X l N e n 1 6 j X n y A v I N e U 1 5 7 X o d e c 1 5 X X n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X k d e R I C g z K S 9 B d X R v U m V t b 3 Z l Z E N v b H V t b n M x L n v X n t e h X H U w M D I 3 I N e n 1 6 j X n y w w f S Z x d W 9 0 O y w m c X V v d D t T Z W N 0 a W 9 u M S / X k d e R I C g z K S 9 B d X R v U m V t b 3 Z l Z E N v b H V t b n M x L n v X l 9 e R 1 6 j X l C D X n t e g 1 5 T X n N e q L D F 9 J n F 1 b 3 Q 7 L C Z x d W 9 0 O 1 N l Y 3 R p b 2 4 x L 9 e R 1 5 E g K D M p L 0 F 1 d G 9 S Z W 1 v d m V k Q 2 9 s d W 1 u c z E u e 9 e p 1 5 0 g 1 5 T X p 9 e o 1 5 8 g L y D X l N e e 1 6 H X n N e V 1 5 w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c l O T E l R D c l O T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3 J T k x J U Q 3 J T k x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N y U 5 M S V E N y U 5 M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m R f b m F t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M T N l Z j l i M S 0 4 N m I 4 L T Q 3 N z I t O G R i N i 1 l N m J k Z j U 4 Y j Y x Z m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n V u Z F 9 u Y W 1 l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h U M T Y 6 M j U 6 M T Y u M j I w N T U y N l o i I C 8 + P E V u d H J 5 I F R 5 c G U 9 I k Z p b G x D b 2 x 1 b W 5 U e X B l c y I g V m F s d W U 9 I n N C Z 0 1 H I i A v P j x F b n R y e S B U e X B l P S J G a W x s Q 2 9 s d W 1 u T m F t Z X M i I F Z h b H V l P S J z W y Z x d W 9 0 O 9 e p 1 5 0 g 1 5 T X l 9 e R 1 6 j X l C Z x d W 9 0 O y w m c X V v d D v X n t e h 1 6 T X q C D X l N e n 1 6 j X n y Z x d W 9 0 O y w m c X V v d D v X q d e d I N e U 1 6 f X q N e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V u Z F 9 u Y W 1 l c y A o M i k v Q X V 0 b 1 J l b W 9 2 Z W R D b 2 x 1 b W 5 z M S 5 7 1 6 n X n S D X l N e X 1 5 H X q N e U L D B 9 J n F 1 b 3 Q 7 L C Z x d W 9 0 O 1 N l Y 3 R p b 2 4 x L 2 Z 1 b m R f b m F t Z X M g K D I p L 0 F 1 d G 9 S Z W 1 v d m V k Q 2 9 s d W 1 u c z E u e 9 e e 1 6 H X p N e o I N e U 1 6 f X q N e f L D F 9 J n F 1 b 3 Q 7 L C Z x d W 9 0 O 1 N l Y 3 R p b 2 4 x L 2 Z 1 b m R f b m F t Z X M g K D I p L 0 F 1 d G 9 S Z W 1 v d m V k Q 2 9 s d W 1 u c z E u e 9 e p 1 5 0 g 1 5 T X p 9 e o 1 5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n V u Z F 9 u Y W 1 l c y A o M i k v Q X V 0 b 1 J l b W 9 2 Z W R D b 2 x 1 b W 5 z M S 5 7 1 6 n X n S D X l N e X 1 5 H X q N e U L D B 9 J n F 1 b 3 Q 7 L C Z x d W 9 0 O 1 N l Y 3 R p b 2 4 x L 2 Z 1 b m R f b m F t Z X M g K D I p L 0 F 1 d G 9 S Z W 1 v d m V k Q 2 9 s d W 1 u c z E u e 9 e e 1 6 H X p N e o I N e U 1 6 f X q N e f L D F 9 J n F 1 b 3 Q 7 L C Z x d W 9 0 O 1 N l Y 3 R p b 2 4 x L 2 Z 1 b m R f b m F t Z X M g K D I p L 0 F 1 d G 9 S Z W 1 v d m V k Q 2 9 s d W 1 u c z E u e 9 e p 1 5 0 g 1 5 T X p 9 e o 1 5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1 b m R f b m F t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u Z F 9 u Y W 1 l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k X 2 5 h b W V z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l Y 3 L Y J j Y t E v U V N P S v y 9 G c A A A A A A g A A A A A A E G Y A A A A B A A A g A A A A T y J G i q p M e y V e 5 Z D 6 x k K k 2 S I 6 D m T j W f w H n 3 1 v v v R D 5 N o A A A A A D o A A A A A C A A A g A A A A t 9 4 L I 5 3 s v Q S T / x C L G Z h l + d + U x a 2 o v T 3 2 1 H A e W b h L X x 1 Q A A A A x 6 p L 7 f h b + t R G y a v 5 6 u m x 7 I 8 j L 2 z V k A U S o N u p q 7 I S M g R a U w D m i k z z Q 0 R 1 g + W C h P z g X J M L W F M u X 7 1 w L C D t L a f D j v l 5 D N p / b Y P L M f m m F T T C T e F A A A A A 5 K u b D W p p m 9 v h G X t 3 6 V 3 a E z R V 7 z 7 a l q 4 a f K o Y T f U D m W 7 j o + m W L O P a R E P 6 B 5 a P L P I h E s E L T T 8 v a N u B n K c S N o t / 2 g = = < / D a t a M a s h u p > 
</file>

<file path=customXml/itemProps1.xml><?xml version="1.0" encoding="utf-8"?>
<ds:datastoreItem xmlns:ds="http://schemas.openxmlformats.org/officeDocument/2006/customXml" ds:itemID="{372CD912-1B6E-40A6-B786-D72E0A23CB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lirot_pensia_exposure4</vt:lpstr>
      <vt:lpstr>fund_names (2)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Noah</dc:creator>
  <cp:lastModifiedBy>Leon Noah</cp:lastModifiedBy>
  <dcterms:created xsi:type="dcterms:W3CDTF">2025-10-18T11:41:29Z</dcterms:created>
  <dcterms:modified xsi:type="dcterms:W3CDTF">2025-10-18T16:56:55Z</dcterms:modified>
</cp:coreProperties>
</file>