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n\Google Drive\"/>
    </mc:Choice>
  </mc:AlternateContent>
  <xr:revisionPtr revIDLastSave="0" documentId="8_{B88AE022-B5FB-49DB-8C71-0E5A3DBC5241}" xr6:coauthVersionLast="45" xr6:coauthVersionMax="45" xr10:uidLastSave="{00000000-0000-0000-0000-000000000000}"/>
  <bookViews>
    <workbookView xWindow="-98" yWindow="-98" windowWidth="20715" windowHeight="13875" xr2:uid="{A5C60E7F-1081-4C06-8C15-1D756F168FB3}"/>
  </bookViews>
  <sheets>
    <sheet name="Group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K8" i="1"/>
  <c r="K9" i="1"/>
  <c r="K10" i="1"/>
  <c r="K11" i="1"/>
  <c r="K12" i="1"/>
  <c r="K7" i="1"/>
  <c r="E13" i="1" l="1"/>
  <c r="D13" i="1"/>
  <c r="F13" i="1" s="1"/>
  <c r="G13" i="1" s="1"/>
  <c r="E12" i="1"/>
  <c r="D12" i="1"/>
  <c r="E11" i="1"/>
  <c r="F11" i="1" s="1"/>
  <c r="G11" i="1" s="1"/>
  <c r="D11" i="1"/>
  <c r="E10" i="1"/>
  <c r="D10" i="1"/>
  <c r="F10" i="1" s="1"/>
  <c r="G10" i="1" s="1"/>
  <c r="E9" i="1"/>
  <c r="D9" i="1"/>
  <c r="E8" i="1"/>
  <c r="D8" i="1"/>
  <c r="E7" i="1"/>
  <c r="F7" i="1" s="1"/>
  <c r="G7" i="1" s="1"/>
  <c r="D7" i="1"/>
  <c r="E6" i="1"/>
  <c r="D6" i="1"/>
  <c r="E5" i="1"/>
  <c r="D5" i="1"/>
  <c r="F4" i="1"/>
  <c r="G4" i="1" s="1"/>
  <c r="F9" i="1"/>
  <c r="G9" i="1" s="1"/>
  <c r="E4" i="1"/>
  <c r="D4" i="1"/>
  <c r="E3" i="1"/>
  <c r="D3" i="1"/>
  <c r="F3" i="1" s="1"/>
  <c r="G3" i="1" s="1"/>
  <c r="E2" i="1"/>
  <c r="F2" i="1" s="1"/>
  <c r="G2" i="1" s="1"/>
  <c r="D2" i="1"/>
  <c r="F5" i="1" l="1"/>
  <c r="G5" i="1" s="1"/>
  <c r="F8" i="1"/>
  <c r="G8" i="1" s="1"/>
  <c r="F6" i="1"/>
  <c r="G6" i="1" s="1"/>
  <c r="F12" i="1"/>
  <c r="G12" i="1" s="1"/>
</calcChain>
</file>

<file path=xl/sharedStrings.xml><?xml version="1.0" encoding="utf-8"?>
<sst xmlns="http://schemas.openxmlformats.org/spreadsheetml/2006/main" count="19" uniqueCount="10">
  <si>
    <t>Move</t>
  </si>
  <si>
    <t>Calculated Sync</t>
  </si>
  <si>
    <t>weightlifting</t>
  </si>
  <si>
    <t>muscle</t>
  </si>
  <si>
    <t>shoutout</t>
  </si>
  <si>
    <t>Visual Sync (ms)</t>
  </si>
  <si>
    <t>First Dancer Timing (s)</t>
  </si>
  <si>
    <t>Last Dancer Timing (s)</t>
  </si>
  <si>
    <t>Difference</t>
  </si>
  <si>
    <t>Video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</si>
</sst>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795A-9C68-4527-9697-A67046B2CAE3}">
  <dimension ref="A1:K13"/>
  <sheetViews>
    <sheetView tabSelected="1" workbookViewId="0">
      <selection activeCell="I1" sqref="I1"/>
    </sheetView>
  </sheetViews>
  <sheetFormatPr defaultRowHeight="14.25" x14ac:dyDescent="0.45"/>
  <cols>
    <col min="2" max="2" width="10.73046875" bestFit="1" customWidth="1"/>
    <col min="3" max="3" width="13" bestFit="1" customWidth="1"/>
    <col min="4" max="4" width="18.46484375" bestFit="1" customWidth="1"/>
    <col min="5" max="5" width="18.19921875" bestFit="1" customWidth="1"/>
    <col min="6" max="6" width="13.3984375" bestFit="1" customWidth="1"/>
  </cols>
  <sheetData>
    <row r="1" spans="1:11" x14ac:dyDescent="0.45">
      <c r="B1" t="s">
        <v>0</v>
      </c>
      <c r="C1" t="s">
        <v>1</v>
      </c>
      <c r="D1" t="s">
        <v>6</v>
      </c>
      <c r="E1" t="s">
        <v>7</v>
      </c>
      <c r="F1" t="s">
        <v>5</v>
      </c>
      <c r="G1" t="s">
        <v>8</v>
      </c>
      <c r="I1" t="s">
        <v>9</v>
      </c>
    </row>
    <row r="2" spans="1:11" x14ac:dyDescent="0.45">
      <c r="A2">
        <v>1</v>
      </c>
      <c r="B2" t="s">
        <v>2</v>
      </c>
      <c r="C2">
        <v>430.8</v>
      </c>
      <c r="D2" s="1">
        <f xml:space="preserve"> 51 + (8/30)</f>
        <v>51.266666666666666</v>
      </c>
      <c r="E2">
        <f xml:space="preserve"> 51 + (25/30)</f>
        <v>51.833333333333336</v>
      </c>
      <c r="F2">
        <f xml:space="preserve"> (E2 - D2) * 1000</f>
        <v>566.66666666666993</v>
      </c>
      <c r="G2">
        <f xml:space="preserve"> ABS(F2 - C2)</f>
        <v>135.86666666666991</v>
      </c>
      <c r="I2">
        <v>51</v>
      </c>
    </row>
    <row r="3" spans="1:11" x14ac:dyDescent="0.45">
      <c r="A3">
        <v>2</v>
      </c>
      <c r="B3" t="s">
        <v>3</v>
      </c>
      <c r="C3">
        <v>650.62</v>
      </c>
      <c r="D3">
        <f xml:space="preserve"> 55 + (11/30)</f>
        <v>55.366666666666667</v>
      </c>
      <c r="E3">
        <f xml:space="preserve"> 55 + (21/30)</f>
        <v>55.7</v>
      </c>
      <c r="F3">
        <f xml:space="preserve"> (E3 - D3) * 1000</f>
        <v>333.3333333333357</v>
      </c>
      <c r="G3">
        <f xml:space="preserve"> ABS(F3 - C3)</f>
        <v>317.2866666666643</v>
      </c>
      <c r="I3">
        <v>55</v>
      </c>
    </row>
    <row r="4" spans="1:11" x14ac:dyDescent="0.45">
      <c r="A4">
        <v>3</v>
      </c>
      <c r="B4" t="s">
        <v>4</v>
      </c>
      <c r="C4">
        <v>400.22</v>
      </c>
      <c r="D4">
        <f xml:space="preserve"> 62 + (18/30)</f>
        <v>62.6</v>
      </c>
      <c r="E4">
        <f xml:space="preserve"> 63 + (3/30)</f>
        <v>63.1</v>
      </c>
      <c r="F4">
        <f xml:space="preserve"> (E4 - D4) * 1000</f>
        <v>500</v>
      </c>
      <c r="G4">
        <f xml:space="preserve"> ABS(F4 - C4)</f>
        <v>99.779999999999973</v>
      </c>
      <c r="I4">
        <v>62</v>
      </c>
    </row>
    <row r="5" spans="1:11" x14ac:dyDescent="0.45">
      <c r="A5">
        <v>4</v>
      </c>
      <c r="B5" t="s">
        <v>4</v>
      </c>
      <c r="C5">
        <v>336.88</v>
      </c>
      <c r="D5">
        <f xml:space="preserve"> 73 + (15/30)</f>
        <v>73.5</v>
      </c>
      <c r="E5">
        <f>74 + (1/30)</f>
        <v>74.033333333333331</v>
      </c>
      <c r="F5">
        <f xml:space="preserve"> (E5 - D5) * 1000</f>
        <v>533.33333333333144</v>
      </c>
      <c r="G5">
        <f xml:space="preserve"> ABS(F5 - C5)</f>
        <v>196.45333333333144</v>
      </c>
      <c r="I5">
        <v>73</v>
      </c>
    </row>
    <row r="6" spans="1:11" x14ac:dyDescent="0.45">
      <c r="A6">
        <v>5</v>
      </c>
      <c r="B6" t="s">
        <v>3</v>
      </c>
      <c r="C6">
        <v>526.20000000000005</v>
      </c>
      <c r="D6">
        <f xml:space="preserve"> 81 + (4/30)</f>
        <v>81.13333333333334</v>
      </c>
      <c r="E6">
        <f xml:space="preserve"> 81 + (27/30)</f>
        <v>81.900000000000006</v>
      </c>
      <c r="F6">
        <f xml:space="preserve"> (E6 - D6) * 1000</f>
        <v>766.66666666666572</v>
      </c>
      <c r="G6">
        <f xml:space="preserve"> ABS(F6 - C6)</f>
        <v>240.46666666666567</v>
      </c>
      <c r="I6">
        <v>81</v>
      </c>
    </row>
    <row r="7" spans="1:11" x14ac:dyDescent="0.45">
      <c r="A7">
        <v>6</v>
      </c>
      <c r="B7" t="s">
        <v>4</v>
      </c>
      <c r="C7">
        <v>410.83</v>
      </c>
      <c r="D7">
        <f xml:space="preserve"> 89 + (17/30)</f>
        <v>89.566666666666663</v>
      </c>
      <c r="E7">
        <f xml:space="preserve"> 89 + (27/30)</f>
        <v>89.9</v>
      </c>
      <c r="F7">
        <f xml:space="preserve"> (E7 - D7) * 1000</f>
        <v>333.33333333334281</v>
      </c>
      <c r="G7">
        <f xml:space="preserve"> ABS(F7 - C7)</f>
        <v>77.496666666657177</v>
      </c>
      <c r="I7">
        <v>89</v>
      </c>
      <c r="J7" s="2">
        <f>FLOOR(I7/60,1)</f>
        <v>1</v>
      </c>
      <c r="K7">
        <f>MOD(I7,60)</f>
        <v>29</v>
      </c>
    </row>
    <row r="8" spans="1:11" x14ac:dyDescent="0.45">
      <c r="A8">
        <v>7</v>
      </c>
      <c r="B8" t="s">
        <v>4</v>
      </c>
      <c r="C8">
        <v>405.14</v>
      </c>
      <c r="D8">
        <f xml:space="preserve"> (1*60) + 41 + (2/30)</f>
        <v>101.06666666666666</v>
      </c>
      <c r="E8">
        <f xml:space="preserve"> (1*60) + 41 + (10/30)</f>
        <v>101.33333333333333</v>
      </c>
      <c r="F8">
        <f xml:space="preserve"> (E8 - D8) * 1000</f>
        <v>266.66666666666572</v>
      </c>
      <c r="G8">
        <f xml:space="preserve"> ABS(F8 - C8)</f>
        <v>138.47333333333427</v>
      </c>
      <c r="I8">
        <v>101</v>
      </c>
      <c r="J8" s="2">
        <f t="shared" ref="J8:J12" si="0">FLOOR(I8/60,1)</f>
        <v>1</v>
      </c>
      <c r="K8">
        <f t="shared" ref="K8:K12" si="1">MOD(I8,60)</f>
        <v>41</v>
      </c>
    </row>
    <row r="9" spans="1:11" x14ac:dyDescent="0.45">
      <c r="A9">
        <v>8</v>
      </c>
      <c r="B9" t="s">
        <v>4</v>
      </c>
      <c r="C9">
        <v>465.22</v>
      </c>
      <c r="D9">
        <f xml:space="preserve"> (1*60) + 49 + (20/30)</f>
        <v>109.66666666666667</v>
      </c>
      <c r="E9">
        <f xml:space="preserve"> (60*1)+50+(16/30)</f>
        <v>110.53333333333333</v>
      </c>
      <c r="F9">
        <f xml:space="preserve"> (E9 - D9) * 1000</f>
        <v>866.66666666666003</v>
      </c>
      <c r="G9">
        <f xml:space="preserve"> ABS(F9 - C9)</f>
        <v>401.44666666666001</v>
      </c>
      <c r="I9">
        <v>110</v>
      </c>
      <c r="J9" s="2">
        <f t="shared" si="0"/>
        <v>1</v>
      </c>
      <c r="K9">
        <f t="shared" si="1"/>
        <v>50</v>
      </c>
    </row>
    <row r="10" spans="1:11" x14ac:dyDescent="0.45">
      <c r="A10">
        <v>9</v>
      </c>
      <c r="B10" t="s">
        <v>2</v>
      </c>
      <c r="C10">
        <v>610.04999999999995</v>
      </c>
      <c r="D10">
        <f xml:space="preserve"> (60*1) + 58 +(29/30)</f>
        <v>118.96666666666667</v>
      </c>
      <c r="E10">
        <f xml:space="preserve"> (1*60) + 59 + (21/30)</f>
        <v>119.7</v>
      </c>
      <c r="F10">
        <f xml:space="preserve"> (E10 - D10) * 1000</f>
        <v>733.33333333333428</v>
      </c>
      <c r="G10">
        <f xml:space="preserve"> ABS(F10 - C10)</f>
        <v>123.28333333333433</v>
      </c>
      <c r="I10">
        <v>118</v>
      </c>
      <c r="J10" s="2">
        <f t="shared" si="0"/>
        <v>1</v>
      </c>
      <c r="K10">
        <f t="shared" si="1"/>
        <v>58</v>
      </c>
    </row>
    <row r="11" spans="1:11" x14ac:dyDescent="0.45">
      <c r="A11">
        <v>10</v>
      </c>
      <c r="B11" t="s">
        <v>2</v>
      </c>
      <c r="C11">
        <v>558.53</v>
      </c>
      <c r="D11">
        <f xml:space="preserve"> (2*60) + 7 + (27/30)</f>
        <v>127.9</v>
      </c>
      <c r="E11">
        <f xml:space="preserve"> (2*60) + 8 + (27/30)</f>
        <v>128.9</v>
      </c>
      <c r="F11">
        <f xml:space="preserve"> (E11 - D11) * 1000</f>
        <v>1000</v>
      </c>
      <c r="G11">
        <f xml:space="preserve"> ABS(F11 - C11)</f>
        <v>441.47</v>
      </c>
      <c r="I11">
        <v>128</v>
      </c>
      <c r="J11" s="2">
        <f t="shared" si="0"/>
        <v>2</v>
      </c>
      <c r="K11">
        <f t="shared" si="1"/>
        <v>8</v>
      </c>
    </row>
    <row r="12" spans="1:11" x14ac:dyDescent="0.45">
      <c r="A12">
        <v>11</v>
      </c>
      <c r="B12" t="s">
        <v>2</v>
      </c>
      <c r="C12">
        <v>451.03</v>
      </c>
      <c r="D12">
        <f xml:space="preserve"> (2*60) + 17 + (20/30)</f>
        <v>137.66666666666666</v>
      </c>
      <c r="E12">
        <f xml:space="preserve"> (2*60) + 18 + (22/30)</f>
        <v>138.73333333333332</v>
      </c>
      <c r="F12">
        <f xml:space="preserve"> (E12 - D12) * 1000</f>
        <v>1066.6666666666629</v>
      </c>
      <c r="G12">
        <f xml:space="preserve"> ABS(F12 - C12)</f>
        <v>615.6366666666629</v>
      </c>
      <c r="I12">
        <v>137</v>
      </c>
      <c r="J12" s="2">
        <f t="shared" si="0"/>
        <v>2</v>
      </c>
      <c r="K12">
        <f t="shared" si="1"/>
        <v>17</v>
      </c>
    </row>
    <row r="13" spans="1:11" x14ac:dyDescent="0.45">
      <c r="A13">
        <v>12</v>
      </c>
      <c r="B13" t="s">
        <v>4</v>
      </c>
      <c r="C13">
        <v>593.88</v>
      </c>
      <c r="D13">
        <f xml:space="preserve"> (2*60) + 25 +(8/30)</f>
        <v>145.26666666666668</v>
      </c>
      <c r="E13">
        <f xml:space="preserve"> (2*60) + 25 +(9/30)</f>
        <v>145.30000000000001</v>
      </c>
      <c r="F13">
        <f xml:space="preserve"> (E13 - D13) * 1000</f>
        <v>33.333333333331439</v>
      </c>
      <c r="G13">
        <f xml:space="preserve"> ABS(F13 - C13)</f>
        <v>560.54666666666856</v>
      </c>
    </row>
  </sheetData>
  <sortState xmlns:xlrd2="http://schemas.microsoft.com/office/spreadsheetml/2017/richdata2" ref="A2:G1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 Santos</dc:creator>
  <cp:lastModifiedBy>Xen Santos</cp:lastModifiedBy>
  <dcterms:created xsi:type="dcterms:W3CDTF">2020-04-06T07:31:24Z</dcterms:created>
  <dcterms:modified xsi:type="dcterms:W3CDTF">2020-04-09T02:32:54Z</dcterms:modified>
</cp:coreProperties>
</file>