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ayang/Desktop/LN2223/"/>
    </mc:Choice>
  </mc:AlternateContent>
  <xr:revisionPtr revIDLastSave="0" documentId="13_ncr:1_{8DE4630A-BF67-4144-AAAC-D9F7E8C259DA}" xr6:coauthVersionLast="47" xr6:coauthVersionMax="47" xr10:uidLastSave="{00000000-0000-0000-0000-000000000000}"/>
  <bookViews>
    <workbookView xWindow="0" yWindow="500" windowWidth="28800" windowHeight="15840" activeTab="1" xr2:uid="{D431602A-7DD3-0049-BB0B-09E4E3AEA6B3}"/>
  </bookViews>
  <sheets>
    <sheet name="Folha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C58" i="1"/>
  <c r="D58" i="1"/>
  <c r="C55" i="1"/>
  <c r="C61" i="1"/>
  <c r="D61" i="1"/>
  <c r="D51" i="1"/>
  <c r="C51" i="1"/>
  <c r="D48" i="1"/>
  <c r="C48" i="1"/>
  <c r="D45" i="1"/>
  <c r="C45" i="1"/>
  <c r="D42" i="1"/>
  <c r="C42" i="1"/>
  <c r="D36" i="1"/>
  <c r="C36" i="1"/>
  <c r="C30" i="1"/>
  <c r="D30" i="1"/>
  <c r="D24" i="1"/>
  <c r="C24" i="1"/>
  <c r="C18" i="1"/>
  <c r="C21" i="1"/>
  <c r="D21" i="1"/>
  <c r="D12" i="1"/>
  <c r="C12" i="1"/>
  <c r="C6" i="1"/>
  <c r="D6" i="1"/>
  <c r="D41" i="1"/>
  <c r="C41" i="1"/>
  <c r="D35" i="1"/>
  <c r="D40" i="1"/>
  <c r="C40" i="1"/>
  <c r="D34" i="1"/>
  <c r="D39" i="1"/>
  <c r="C39" i="1"/>
  <c r="D33" i="1"/>
  <c r="C35" i="1"/>
  <c r="C34" i="1"/>
  <c r="C33" i="1"/>
  <c r="C29" i="1"/>
  <c r="C28" i="1"/>
  <c r="C27" i="1"/>
  <c r="D29" i="1"/>
  <c r="D28" i="1"/>
  <c r="D27" i="1"/>
  <c r="D23" i="1"/>
  <c r="D22" i="1"/>
  <c r="C23" i="1"/>
  <c r="C22" i="1"/>
  <c r="C17" i="1"/>
  <c r="C16" i="1"/>
  <c r="C15" i="1"/>
  <c r="C11" i="1"/>
  <c r="D11" i="1"/>
  <c r="C5" i="1"/>
  <c r="D5" i="1"/>
  <c r="C10" i="1"/>
  <c r="C4" i="1"/>
  <c r="D4" i="1"/>
  <c r="D10" i="1"/>
  <c r="D9" i="1"/>
  <c r="C9" i="1"/>
  <c r="C3" i="1"/>
  <c r="D3" i="1"/>
</calcChain>
</file>

<file path=xl/sharedStrings.xml><?xml version="1.0" encoding="utf-8"?>
<sst xmlns="http://schemas.openxmlformats.org/spreadsheetml/2006/main" count="82" uniqueCount="37">
  <si>
    <t>Modelo</t>
  </si>
  <si>
    <t>SVM</t>
  </si>
  <si>
    <t>Naive Bayes</t>
  </si>
  <si>
    <t>Logistic Regression</t>
  </si>
  <si>
    <t>Nearest Neighbor</t>
  </si>
  <si>
    <t>Basic (Tf-Idf)</t>
  </si>
  <si>
    <t>Basic (Count)</t>
  </si>
  <si>
    <r>
      <rPr>
        <b/>
        <sz val="12"/>
        <color theme="1"/>
        <rFont val="Calibri"/>
        <family val="2"/>
        <scheme val="minor"/>
      </rPr>
      <t>DECISION</t>
    </r>
    <r>
      <rPr>
        <sz val="12"/>
        <color theme="1"/>
        <rFont val="Calibri"/>
        <family val="2"/>
        <scheme val="minor"/>
      </rPr>
      <t xml:space="preserve">: use </t>
    </r>
    <r>
      <rPr>
        <sz val="12"/>
        <color theme="1"/>
        <rFont val="Courier New"/>
        <family val="1"/>
      </rPr>
      <t>CountVectorizer()</t>
    </r>
  </si>
  <si>
    <t>Lowercasing</t>
  </si>
  <si>
    <t>Lemmatization</t>
  </si>
  <si>
    <r>
      <t xml:space="preserve">DECISION: </t>
    </r>
    <r>
      <rPr>
        <sz val="12"/>
        <color theme="1"/>
        <rFont val="Calibri"/>
        <family val="2"/>
        <scheme val="minor"/>
      </rPr>
      <t>keep lowercasing</t>
    </r>
  </si>
  <si>
    <t>Length of review</t>
  </si>
  <si>
    <t>No adjectives</t>
  </si>
  <si>
    <t>Negative</t>
  </si>
  <si>
    <t>...</t>
  </si>
  <si>
    <t>:)</t>
  </si>
  <si>
    <t>:(</t>
  </si>
  <si>
    <t>:-(</t>
  </si>
  <si>
    <r>
      <t xml:space="preserve">DECISION: </t>
    </r>
    <r>
      <rPr>
        <sz val="12"/>
        <color theme="1"/>
        <rFont val="Calibri"/>
        <family val="2"/>
        <scheme val="minor"/>
      </rPr>
      <t>not use length</t>
    </r>
  </si>
  <si>
    <t>?</t>
  </si>
  <si>
    <t>!</t>
  </si>
  <si>
    <r>
      <t xml:space="preserve">DECISION: </t>
    </r>
    <r>
      <rPr>
        <sz val="12"/>
        <color theme="1"/>
        <rFont val="Calibri"/>
        <family val="2"/>
        <scheme val="minor"/>
      </rPr>
      <t>keep lemmatization on LR and kNN</t>
    </r>
  </si>
  <si>
    <t>seed=42</t>
  </si>
  <si>
    <t>seed=21</t>
  </si>
  <si>
    <t>seed=15</t>
  </si>
  <si>
    <t>seed=37</t>
  </si>
  <si>
    <t>seed=23</t>
  </si>
  <si>
    <t>seed=7</t>
  </si>
  <si>
    <r>
      <t xml:space="preserve">AVG: </t>
    </r>
    <r>
      <rPr>
        <sz val="12"/>
        <color theme="1"/>
        <rFont val="Calibri"/>
        <family val="2"/>
        <scheme val="minor"/>
      </rPr>
      <t>0,4752</t>
    </r>
  </si>
  <si>
    <r>
      <t xml:space="preserve">AVG: </t>
    </r>
    <r>
      <rPr>
        <sz val="12"/>
        <color theme="1"/>
        <rFont val="Calibri"/>
        <family val="2"/>
        <scheme val="minor"/>
      </rPr>
      <t>0,4709</t>
    </r>
  </si>
  <si>
    <r>
      <t xml:space="preserve">DESVIO PADRÃO: </t>
    </r>
    <r>
      <rPr>
        <sz val="12"/>
        <color theme="1"/>
        <rFont val="Calibri"/>
        <family val="2"/>
        <scheme val="minor"/>
      </rPr>
      <t>0,0081</t>
    </r>
  </si>
  <si>
    <r>
      <t xml:space="preserve">DESVIO PADRÃO: </t>
    </r>
    <r>
      <rPr>
        <sz val="12"/>
        <color theme="1"/>
        <rFont val="Calibri"/>
        <family val="2"/>
        <scheme val="minor"/>
      </rPr>
      <t>0,0022</t>
    </r>
  </si>
  <si>
    <t>Logistics</t>
  </si>
  <si>
    <t>negative words</t>
  </si>
  <si>
    <t>Nº adjectives</t>
  </si>
  <si>
    <t>P/N sentence?</t>
  </si>
  <si>
    <t>Nº P/N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</si>
</sst>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ourier New"/>
      <family val="1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horizontal="center" vertical="center" wrapText="1"/>
    </xf>
    <xf numFmtId="0" fontId="0" fillId="7" borderId="1" xfId="0" applyFill="1" applyBorder="1"/>
    <xf numFmtId="0" fontId="0" fillId="6" borderId="1" xfId="0" applyFill="1" applyBorder="1"/>
    <xf numFmtId="0" fontId="0" fillId="7" borderId="3" xfId="0" applyFill="1" applyBorder="1"/>
    <xf numFmtId="0" fontId="0" fillId="6" borderId="3" xfId="0" applyFill="1" applyBorder="1"/>
    <xf numFmtId="0" fontId="0" fillId="8" borderId="0" xfId="0" applyFill="1"/>
    <xf numFmtId="0" fontId="0" fillId="7" borderId="4" xfId="0" applyFill="1" applyBorder="1"/>
    <xf numFmtId="0" fontId="0" fillId="6" borderId="4" xfId="0" applyFill="1" applyBorder="1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7" borderId="6" xfId="0" applyFill="1" applyBorder="1"/>
    <xf numFmtId="0" fontId="0" fillId="6" borderId="6" xfId="0" applyFill="1" applyBorder="1"/>
    <xf numFmtId="0" fontId="0" fillId="7" borderId="7" xfId="0" applyFill="1" applyBorder="1"/>
    <xf numFmtId="0" fontId="0" fillId="8" borderId="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0369-5D1E-0442-A497-CC3DB47DD641}">
  <dimension ref="B2:E61"/>
  <sheetViews>
    <sheetView topLeftCell="A15" zoomScale="217" workbookViewId="0">
      <selection activeCell="C23" sqref="C23"/>
    </sheetView>
  </sheetViews>
  <sheetFormatPr baseColWidth="10" defaultRowHeight="16" x14ac:dyDescent="0.2"/>
  <cols>
    <col min="2" max="2" width="20.5" customWidth="1"/>
    <col min="3" max="4" width="15.83203125" customWidth="1"/>
    <col min="5" max="5" width="41.83203125" customWidth="1"/>
  </cols>
  <sheetData>
    <row r="2" spans="2:5" x14ac:dyDescent="0.2">
      <c r="B2" s="2" t="s">
        <v>0</v>
      </c>
      <c r="C2" s="2" t="s">
        <v>5</v>
      </c>
      <c r="D2" s="5" t="s">
        <v>6</v>
      </c>
    </row>
    <row r="3" spans="2:5" x14ac:dyDescent="0.2">
      <c r="B3" t="s">
        <v>1</v>
      </c>
      <c r="C3">
        <f>0.4665</f>
        <v>0.46650000000000003</v>
      </c>
      <c r="D3" s="7">
        <f>0.478</f>
        <v>0.47799999999999998</v>
      </c>
    </row>
    <row r="4" spans="2:5" x14ac:dyDescent="0.2">
      <c r="B4" t="s">
        <v>2</v>
      </c>
      <c r="C4">
        <f>0.4565</f>
        <v>0.45650000000000002</v>
      </c>
      <c r="D4" s="7">
        <f>0.463</f>
        <v>0.46300000000000002</v>
      </c>
    </row>
    <row r="5" spans="2:5" x14ac:dyDescent="0.2">
      <c r="B5" s="1" t="s">
        <v>3</v>
      </c>
      <c r="C5">
        <f>0.479</f>
        <v>0.47899999999999998</v>
      </c>
      <c r="D5" s="7">
        <f>0.485</f>
        <v>0.48499999999999999</v>
      </c>
    </row>
    <row r="6" spans="2:5" ht="17" x14ac:dyDescent="0.25">
      <c r="B6" t="s">
        <v>4</v>
      </c>
      <c r="C6">
        <f>0.385</f>
        <v>0.38500000000000001</v>
      </c>
      <c r="D6" s="7">
        <f>0.4005</f>
        <v>0.40050000000000002</v>
      </c>
      <c r="E6" t="s">
        <v>7</v>
      </c>
    </row>
    <row r="8" spans="2:5" x14ac:dyDescent="0.2">
      <c r="B8" s="2" t="s">
        <v>0</v>
      </c>
      <c r="C8" s="6" t="s">
        <v>8</v>
      </c>
      <c r="D8" s="6" t="s">
        <v>9</v>
      </c>
    </row>
    <row r="9" spans="2:5" x14ac:dyDescent="0.2">
      <c r="B9" t="s">
        <v>1</v>
      </c>
      <c r="C9" s="4">
        <f>0.478</f>
        <v>0.47799999999999998</v>
      </c>
      <c r="D9" s="8">
        <f>0.471</f>
        <v>0.47099999999999997</v>
      </c>
    </row>
    <row r="10" spans="2:5" x14ac:dyDescent="0.2">
      <c r="B10" t="s">
        <v>2</v>
      </c>
      <c r="C10" s="4">
        <f>0.463</f>
        <v>0.46300000000000002</v>
      </c>
      <c r="D10" s="8">
        <f>0.462</f>
        <v>0.46200000000000002</v>
      </c>
    </row>
    <row r="11" spans="2:5" x14ac:dyDescent="0.2">
      <c r="B11" s="1" t="s">
        <v>3</v>
      </c>
      <c r="C11" s="4">
        <f>0.485</f>
        <v>0.48499999999999999</v>
      </c>
      <c r="D11" s="7">
        <f>0.486</f>
        <v>0.48599999999999999</v>
      </c>
      <c r="E11" s="1" t="s">
        <v>10</v>
      </c>
    </row>
    <row r="12" spans="2:5" x14ac:dyDescent="0.2">
      <c r="B12" t="s">
        <v>4</v>
      </c>
      <c r="C12" s="4">
        <f>0.4005</f>
        <v>0.40050000000000002</v>
      </c>
      <c r="D12" s="7">
        <f>0.403</f>
        <v>0.40300000000000002</v>
      </c>
      <c r="E12" s="1" t="s">
        <v>21</v>
      </c>
    </row>
    <row r="14" spans="2:5" x14ac:dyDescent="0.2">
      <c r="B14" s="2" t="s">
        <v>0</v>
      </c>
      <c r="C14" s="3" t="s">
        <v>11</v>
      </c>
    </row>
    <row r="15" spans="2:5" x14ac:dyDescent="0.2">
      <c r="B15" t="s">
        <v>1</v>
      </c>
      <c r="C15" s="8">
        <f>0.454</f>
        <v>0.45400000000000001</v>
      </c>
    </row>
    <row r="16" spans="2:5" x14ac:dyDescent="0.2">
      <c r="B16" t="s">
        <v>2</v>
      </c>
      <c r="C16" s="8">
        <f>0.4625</f>
        <v>0.46250000000000002</v>
      </c>
    </row>
    <row r="17" spans="2:5" x14ac:dyDescent="0.2">
      <c r="B17" s="1" t="s">
        <v>3</v>
      </c>
      <c r="C17" s="8">
        <f>0.4845</f>
        <v>0.48449999999999999</v>
      </c>
    </row>
    <row r="18" spans="2:5" x14ac:dyDescent="0.2">
      <c r="B18" t="s">
        <v>4</v>
      </c>
      <c r="C18" s="8">
        <f>0.342</f>
        <v>0.34200000000000003</v>
      </c>
      <c r="E18" s="1" t="s">
        <v>18</v>
      </c>
    </row>
    <row r="20" spans="2:5" x14ac:dyDescent="0.2">
      <c r="B20" s="2" t="s">
        <v>0</v>
      </c>
      <c r="C20" s="1" t="s">
        <v>12</v>
      </c>
      <c r="D20" s="1" t="s">
        <v>13</v>
      </c>
    </row>
    <row r="21" spans="2:5" x14ac:dyDescent="0.2">
      <c r="B21" t="s">
        <v>1</v>
      </c>
      <c r="C21" s="8">
        <f>0.476</f>
        <v>0.47599999999999998</v>
      </c>
      <c r="D21" s="8">
        <f>0.473</f>
        <v>0.47299999999999998</v>
      </c>
    </row>
    <row r="22" spans="2:5" x14ac:dyDescent="0.2">
      <c r="B22" t="s">
        <v>2</v>
      </c>
      <c r="C22" s="7">
        <f>0.4635</f>
        <v>0.46350000000000002</v>
      </c>
      <c r="D22" s="7">
        <f>0.468</f>
        <v>0.46800000000000003</v>
      </c>
    </row>
    <row r="23" spans="2:5" x14ac:dyDescent="0.2">
      <c r="B23" s="1" t="s">
        <v>3</v>
      </c>
      <c r="C23" s="8">
        <f>0.4845</f>
        <v>0.48449999999999999</v>
      </c>
      <c r="D23" s="7">
        <f>0.4885</f>
        <v>0.48849999999999999</v>
      </c>
    </row>
    <row r="24" spans="2:5" x14ac:dyDescent="0.2">
      <c r="B24" t="s">
        <v>4</v>
      </c>
      <c r="C24" s="7">
        <f>0.409</f>
        <v>0.40899999999999997</v>
      </c>
      <c r="D24" s="7">
        <f>0.4155</f>
        <v>0.41549999999999998</v>
      </c>
    </row>
    <row r="26" spans="2:5" x14ac:dyDescent="0.2">
      <c r="B26" s="2" t="s">
        <v>0</v>
      </c>
      <c r="C26" s="1" t="s">
        <v>14</v>
      </c>
      <c r="D26" s="1" t="s">
        <v>20</v>
      </c>
    </row>
    <row r="27" spans="2:5" x14ac:dyDescent="0.2">
      <c r="B27" t="s">
        <v>1</v>
      </c>
      <c r="C27" s="7">
        <f>0.4805</f>
        <v>0.48049999999999998</v>
      </c>
      <c r="D27" s="7">
        <f>0.4785</f>
        <v>0.47849999999999998</v>
      </c>
    </row>
    <row r="28" spans="2:5" x14ac:dyDescent="0.2">
      <c r="B28" t="s">
        <v>2</v>
      </c>
      <c r="C28" s="7">
        <f>0.469</f>
        <v>0.46899999999999997</v>
      </c>
      <c r="D28" s="8">
        <f>0.4665</f>
        <v>0.46650000000000003</v>
      </c>
    </row>
    <row r="29" spans="2:5" x14ac:dyDescent="0.2">
      <c r="B29" s="1" t="s">
        <v>3</v>
      </c>
      <c r="C29" s="8">
        <f>0.486</f>
        <v>0.48599999999999999</v>
      </c>
      <c r="D29" s="8">
        <f>0.486</f>
        <v>0.48599999999999999</v>
      </c>
    </row>
    <row r="30" spans="2:5" x14ac:dyDescent="0.2">
      <c r="B30" t="s">
        <v>4</v>
      </c>
      <c r="C30" s="8">
        <f>0.4095</f>
        <v>0.40949999999999998</v>
      </c>
      <c r="D30" s="8">
        <f>0.404</f>
        <v>0.40400000000000003</v>
      </c>
    </row>
    <row r="32" spans="2:5" x14ac:dyDescent="0.2">
      <c r="B32" s="2" t="s">
        <v>0</v>
      </c>
      <c r="C32" s="1" t="s">
        <v>19</v>
      </c>
      <c r="D32" s="1" t="s">
        <v>17</v>
      </c>
    </row>
    <row r="33" spans="2:4" x14ac:dyDescent="0.2">
      <c r="B33" t="s">
        <v>1</v>
      </c>
      <c r="C33" s="8">
        <f>0.476</f>
        <v>0.47599999999999998</v>
      </c>
      <c r="D33" s="4">
        <f>0.4805</f>
        <v>0.48049999999999998</v>
      </c>
    </row>
    <row r="34" spans="2:4" x14ac:dyDescent="0.2">
      <c r="B34" t="s">
        <v>2</v>
      </c>
      <c r="C34" s="7">
        <f>0.472</f>
        <v>0.47199999999999998</v>
      </c>
      <c r="D34" s="4">
        <f>0.472</f>
        <v>0.47199999999999998</v>
      </c>
    </row>
    <row r="35" spans="2:4" x14ac:dyDescent="0.2">
      <c r="B35" s="1" t="s">
        <v>3</v>
      </c>
      <c r="C35" s="8">
        <f>0.487</f>
        <v>0.48699999999999999</v>
      </c>
      <c r="D35" s="8">
        <f>0.4875</f>
        <v>0.48749999999999999</v>
      </c>
    </row>
    <row r="36" spans="2:4" x14ac:dyDescent="0.2">
      <c r="B36" t="s">
        <v>4</v>
      </c>
      <c r="C36" s="4">
        <f>0.4155</f>
        <v>0.41549999999999998</v>
      </c>
      <c r="D36" s="4">
        <f>0.4155</f>
        <v>0.41549999999999998</v>
      </c>
    </row>
    <row r="38" spans="2:4" x14ac:dyDescent="0.2">
      <c r="B38" s="2" t="s">
        <v>0</v>
      </c>
      <c r="C38" s="1" t="s">
        <v>15</v>
      </c>
      <c r="D38" s="1" t="s">
        <v>16</v>
      </c>
    </row>
    <row r="39" spans="2:4" x14ac:dyDescent="0.2">
      <c r="B39" t="s">
        <v>1</v>
      </c>
      <c r="C39" s="8">
        <f>0.4795</f>
        <v>0.47949999999999998</v>
      </c>
      <c r="D39" s="8">
        <f>0.48</f>
        <v>0.48</v>
      </c>
    </row>
    <row r="40" spans="2:4" x14ac:dyDescent="0.2">
      <c r="B40" t="s">
        <v>2</v>
      </c>
      <c r="C40" s="4">
        <f>0.472</f>
        <v>0.47199999999999998</v>
      </c>
      <c r="D40" s="8">
        <f>0.471</f>
        <v>0.47099999999999997</v>
      </c>
    </row>
    <row r="41" spans="2:4" x14ac:dyDescent="0.2">
      <c r="B41" s="1" t="s">
        <v>3</v>
      </c>
      <c r="C41" s="8">
        <f>0.488</f>
        <v>0.48799999999999999</v>
      </c>
      <c r="D41" s="7">
        <f>0.4895</f>
        <v>0.48949999999999999</v>
      </c>
    </row>
    <row r="42" spans="2:4" x14ac:dyDescent="0.2">
      <c r="B42" t="s">
        <v>4</v>
      </c>
      <c r="C42" s="7">
        <f>0.416</f>
        <v>0.41599999999999998</v>
      </c>
      <c r="D42" s="8">
        <f>0.408</f>
        <v>0.40799999999999997</v>
      </c>
    </row>
    <row r="44" spans="2:4" x14ac:dyDescent="0.2">
      <c r="B44" s="1" t="s">
        <v>3</v>
      </c>
      <c r="C44" s="9" t="s">
        <v>22</v>
      </c>
      <c r="D44" s="1" t="s">
        <v>23</v>
      </c>
    </row>
    <row r="45" spans="2:4" x14ac:dyDescent="0.2">
      <c r="C45" s="10">
        <f>0.4895</f>
        <v>0.48949999999999999</v>
      </c>
      <c r="D45">
        <f>0.4645</f>
        <v>0.46450000000000002</v>
      </c>
    </row>
    <row r="47" spans="2:4" x14ac:dyDescent="0.2">
      <c r="C47" s="1" t="s">
        <v>24</v>
      </c>
      <c r="D47" s="1" t="s">
        <v>25</v>
      </c>
    </row>
    <row r="48" spans="2:4" x14ac:dyDescent="0.2">
      <c r="C48">
        <f>0.4805</f>
        <v>0.48049999999999998</v>
      </c>
      <c r="D48">
        <f>0.469</f>
        <v>0.46899999999999997</v>
      </c>
    </row>
    <row r="50" spans="2:5" x14ac:dyDescent="0.2">
      <c r="C50" s="1" t="s">
        <v>26</v>
      </c>
      <c r="D50" s="1" t="s">
        <v>27</v>
      </c>
      <c r="E50" s="1" t="s">
        <v>30</v>
      </c>
    </row>
    <row r="51" spans="2:5" x14ac:dyDescent="0.2">
      <c r="C51">
        <f>0.4755</f>
        <v>0.47549999999999998</v>
      </c>
      <c r="D51">
        <f>0.472</f>
        <v>0.47199999999999998</v>
      </c>
      <c r="E51" s="1" t="s">
        <v>28</v>
      </c>
    </row>
    <row r="54" spans="2:5" x14ac:dyDescent="0.2">
      <c r="B54" s="1" t="s">
        <v>1</v>
      </c>
      <c r="C54" s="9" t="s">
        <v>22</v>
      </c>
      <c r="D54" s="1" t="s">
        <v>23</v>
      </c>
    </row>
    <row r="55" spans="2:5" x14ac:dyDescent="0.2">
      <c r="C55" s="10">
        <f>0.472</f>
        <v>0.47199999999999998</v>
      </c>
      <c r="D55">
        <f>0.4745</f>
        <v>0.47449999999999998</v>
      </c>
    </row>
    <row r="57" spans="2:5" x14ac:dyDescent="0.2">
      <c r="C57" s="1" t="s">
        <v>24</v>
      </c>
      <c r="D57" s="1" t="s">
        <v>25</v>
      </c>
    </row>
    <row r="58" spans="2:5" x14ac:dyDescent="0.2">
      <c r="C58">
        <f>0.4725</f>
        <v>0.47249999999999998</v>
      </c>
      <c r="D58">
        <f>0.4685</f>
        <v>0.46850000000000003</v>
      </c>
    </row>
    <row r="60" spans="2:5" x14ac:dyDescent="0.2">
      <c r="C60" s="1" t="s">
        <v>26</v>
      </c>
      <c r="D60" s="1" t="s">
        <v>27</v>
      </c>
      <c r="E60" s="1" t="s">
        <v>31</v>
      </c>
    </row>
    <row r="61" spans="2:5" x14ac:dyDescent="0.2">
      <c r="C61">
        <f>0.468</f>
        <v>0.46800000000000003</v>
      </c>
      <c r="D61">
        <f>0.47</f>
        <v>0.47</v>
      </c>
      <c r="E61" s="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8D59-1A0E-2346-B503-0EB17E985974}">
  <dimension ref="A4:L36"/>
  <sheetViews>
    <sheetView tabSelected="1" topLeftCell="A25" zoomScale="236" workbookViewId="0">
      <selection activeCell="G32" sqref="G32"/>
    </sheetView>
  </sheetViews>
  <sheetFormatPr baseColWidth="10" defaultRowHeight="16" x14ac:dyDescent="0.2"/>
  <cols>
    <col min="2" max="2" width="11.1640625" bestFit="1" customWidth="1"/>
    <col min="3" max="3" width="9.5" customWidth="1"/>
    <col min="5" max="5" width="1.83203125" bestFit="1" customWidth="1"/>
    <col min="6" max="6" width="2.6640625" bestFit="1" customWidth="1"/>
    <col min="7" max="7" width="2.1640625" bestFit="1" customWidth="1"/>
    <col min="8" max="8" width="3" bestFit="1" customWidth="1"/>
    <col min="9" max="10" width="2.33203125" bestFit="1" customWidth="1"/>
    <col min="11" max="11" width="6.83203125" bestFit="1" customWidth="1"/>
    <col min="12" max="12" width="12.6640625" bestFit="1" customWidth="1"/>
  </cols>
  <sheetData>
    <row r="4" spans="1:12" s="11" customFormat="1" ht="34" customHeight="1" x14ac:dyDescent="0.2">
      <c r="A4" s="11" t="s">
        <v>32</v>
      </c>
      <c r="B4" s="11" t="s">
        <v>2</v>
      </c>
      <c r="C4" s="11" t="s">
        <v>34</v>
      </c>
      <c r="D4" s="11" t="s">
        <v>33</v>
      </c>
      <c r="E4" s="11" t="s">
        <v>20</v>
      </c>
      <c r="F4" s="11" t="s">
        <v>14</v>
      </c>
      <c r="G4" s="11" t="s">
        <v>19</v>
      </c>
      <c r="H4" s="11" t="s">
        <v>17</v>
      </c>
      <c r="I4" s="11" t="s">
        <v>15</v>
      </c>
      <c r="J4" s="11" t="s">
        <v>16</v>
      </c>
      <c r="K4" s="11" t="s">
        <v>36</v>
      </c>
      <c r="L4" s="11" t="s">
        <v>35</v>
      </c>
    </row>
    <row r="5" spans="1:12" x14ac:dyDescent="0.2">
      <c r="A5" s="19">
        <v>0.48449999999999999</v>
      </c>
      <c r="B5" s="19">
        <v>0.46350000000000002</v>
      </c>
      <c r="C5" s="12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">
      <c r="A6" s="20">
        <v>0.48699999999999999</v>
      </c>
      <c r="B6" s="20">
        <v>0.46800000000000003</v>
      </c>
      <c r="C6" s="12"/>
      <c r="D6" s="12"/>
      <c r="E6" s="13"/>
      <c r="F6" s="13"/>
      <c r="G6" s="13"/>
      <c r="H6" s="13"/>
      <c r="I6" s="13"/>
      <c r="J6" s="13"/>
      <c r="K6" s="13"/>
      <c r="L6" s="13"/>
    </row>
    <row r="7" spans="1:12" x14ac:dyDescent="0.2">
      <c r="A7" s="20">
        <v>0.48749999999999999</v>
      </c>
      <c r="B7" s="20">
        <v>0.46650000000000003</v>
      </c>
      <c r="C7" s="12"/>
      <c r="D7" s="12"/>
      <c r="E7" s="12"/>
      <c r="F7" s="13"/>
      <c r="G7" s="13"/>
      <c r="H7" s="13"/>
      <c r="I7" s="13"/>
      <c r="J7" s="13"/>
      <c r="K7" s="13"/>
      <c r="L7" s="13"/>
    </row>
    <row r="8" spans="1:12" x14ac:dyDescent="0.2">
      <c r="A8" s="20">
        <v>0.48599999999999999</v>
      </c>
      <c r="B8" s="20">
        <v>0.46800000000000003</v>
      </c>
      <c r="C8" s="12"/>
      <c r="D8" s="12"/>
      <c r="E8" s="12"/>
      <c r="F8" s="12"/>
      <c r="G8" s="13"/>
      <c r="H8" s="13"/>
      <c r="I8" s="13"/>
      <c r="J8" s="13"/>
      <c r="K8" s="13"/>
      <c r="L8" s="13"/>
    </row>
    <row r="9" spans="1:12" x14ac:dyDescent="0.2">
      <c r="A9" s="20">
        <v>0.48649999999999999</v>
      </c>
      <c r="B9" s="20">
        <v>0.46850000000000003</v>
      </c>
      <c r="C9" s="12"/>
      <c r="D9" s="12"/>
      <c r="E9" s="12"/>
      <c r="F9" s="12"/>
      <c r="G9" s="12"/>
      <c r="H9" s="13"/>
      <c r="I9" s="13"/>
      <c r="J9" s="13"/>
      <c r="K9" s="13"/>
      <c r="L9" s="13"/>
    </row>
    <row r="10" spans="1:12" x14ac:dyDescent="0.2">
      <c r="A10" s="20">
        <v>0.48599999999999999</v>
      </c>
      <c r="B10" s="20">
        <v>0.46850000000000003</v>
      </c>
      <c r="C10" s="12"/>
      <c r="D10" s="12"/>
      <c r="E10" s="12"/>
      <c r="F10" s="12"/>
      <c r="G10" s="12"/>
      <c r="H10" s="12"/>
      <c r="I10" s="13"/>
      <c r="J10" s="13"/>
      <c r="K10" s="13"/>
      <c r="L10" s="13"/>
    </row>
    <row r="11" spans="1:12" x14ac:dyDescent="0.2">
      <c r="A11" s="20">
        <v>0.48599999999999999</v>
      </c>
      <c r="B11" s="20">
        <v>0.46899999999999997</v>
      </c>
      <c r="C11" s="12"/>
      <c r="D11" s="12"/>
      <c r="E11" s="12"/>
      <c r="F11" s="12"/>
      <c r="G11" s="12"/>
      <c r="H11" s="12"/>
      <c r="I11" s="12"/>
      <c r="J11" s="13"/>
      <c r="K11" s="13"/>
      <c r="L11" s="13"/>
    </row>
    <row r="12" spans="1:12" x14ac:dyDescent="0.2">
      <c r="A12" s="20">
        <v>0.48699999999999999</v>
      </c>
      <c r="B12" s="20">
        <v>0.46899999999999997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</row>
    <row r="13" spans="1:12" x14ac:dyDescent="0.2">
      <c r="A13" s="19">
        <v>0.48899999999999999</v>
      </c>
      <c r="B13" s="19">
        <v>0.48299999999999998</v>
      </c>
      <c r="C13" s="12"/>
      <c r="D13" s="12"/>
      <c r="E13" s="12"/>
      <c r="F13" s="12"/>
      <c r="G13" s="12"/>
      <c r="H13" s="12"/>
      <c r="I13" s="12"/>
      <c r="J13" s="12"/>
      <c r="K13" s="12"/>
      <c r="L13" s="13"/>
    </row>
    <row r="14" spans="1:12" x14ac:dyDescent="0.2">
      <c r="A14" s="20">
        <v>0.48949999999999999</v>
      </c>
      <c r="B14" s="20">
        <v>0.48449999999999999</v>
      </c>
      <c r="C14" s="12"/>
      <c r="D14" s="12"/>
      <c r="E14" s="12"/>
      <c r="F14" s="12"/>
      <c r="G14" s="12"/>
      <c r="H14" s="12"/>
      <c r="I14" s="12"/>
      <c r="J14" s="12"/>
      <c r="K14" s="13"/>
      <c r="L14" s="12"/>
    </row>
    <row r="15" spans="1:12" x14ac:dyDescent="0.2">
      <c r="A15" s="20">
        <v>0.4945</v>
      </c>
      <c r="B15" s="20">
        <v>0.48699999999999999</v>
      </c>
      <c r="C15" s="12"/>
      <c r="D15" s="12"/>
      <c r="E15" s="12"/>
      <c r="F15" s="12"/>
      <c r="G15" s="12"/>
      <c r="H15" s="12"/>
      <c r="I15" s="12"/>
      <c r="J15" s="13"/>
      <c r="K15" s="12"/>
      <c r="L15" s="12"/>
    </row>
    <row r="16" spans="1:12" x14ac:dyDescent="0.2">
      <c r="A16" s="20">
        <v>0.49349999999999999</v>
      </c>
      <c r="B16" s="20">
        <v>0.48799999999999999</v>
      </c>
      <c r="C16" s="12"/>
      <c r="D16" s="12"/>
      <c r="E16" s="12"/>
      <c r="F16" s="12"/>
      <c r="G16" s="12"/>
      <c r="H16" s="12"/>
      <c r="I16" s="13"/>
      <c r="J16" s="12"/>
      <c r="K16" s="12"/>
      <c r="L16" s="12"/>
    </row>
    <row r="17" spans="1:12" x14ac:dyDescent="0.2">
      <c r="A17" s="20">
        <v>0.495</v>
      </c>
      <c r="B17" s="20">
        <v>0.48749999999999999</v>
      </c>
      <c r="C17" s="12"/>
      <c r="D17" s="12"/>
      <c r="E17" s="12"/>
      <c r="F17" s="12"/>
      <c r="G17" s="12"/>
      <c r="H17" s="13"/>
      <c r="I17" s="12"/>
      <c r="J17" s="12"/>
      <c r="K17" s="12"/>
      <c r="L17" s="12"/>
    </row>
    <row r="18" spans="1:12" x14ac:dyDescent="0.2">
      <c r="A18" s="20">
        <v>0.495</v>
      </c>
      <c r="B18" s="20">
        <v>0.48799999999999999</v>
      </c>
      <c r="C18" s="12"/>
      <c r="D18" s="12"/>
      <c r="E18" s="12"/>
      <c r="F18" s="12"/>
      <c r="G18" s="13"/>
      <c r="H18" s="12"/>
      <c r="I18" s="12"/>
      <c r="J18" s="12"/>
      <c r="K18" s="12"/>
      <c r="L18" s="12"/>
    </row>
    <row r="19" spans="1:12" x14ac:dyDescent="0.2">
      <c r="A19" s="25">
        <v>0.4955</v>
      </c>
      <c r="B19" s="20">
        <v>0.48699999999999999</v>
      </c>
      <c r="C19" s="12"/>
      <c r="D19" s="12"/>
      <c r="E19" s="12"/>
      <c r="F19" s="13"/>
      <c r="G19" s="12"/>
      <c r="H19" s="12"/>
      <c r="I19" s="12"/>
      <c r="J19" s="12"/>
      <c r="K19" s="12"/>
      <c r="L19" s="12"/>
    </row>
    <row r="20" spans="1:12" x14ac:dyDescent="0.2">
      <c r="A20" s="20">
        <v>0.4945</v>
      </c>
      <c r="B20" s="20">
        <v>0.49</v>
      </c>
      <c r="C20" s="12"/>
      <c r="D20" s="12"/>
      <c r="E20" s="13"/>
      <c r="F20" s="12"/>
      <c r="G20" s="12"/>
      <c r="H20" s="12"/>
      <c r="I20" s="12"/>
      <c r="J20" s="12"/>
      <c r="K20" s="12"/>
      <c r="L20" s="12"/>
    </row>
    <row r="21" spans="1:12" x14ac:dyDescent="0.2">
      <c r="A21" s="20">
        <v>0.49149999999999999</v>
      </c>
      <c r="B21" s="20">
        <v>0.48449999999999999</v>
      </c>
      <c r="C21" s="12"/>
      <c r="D21" s="13"/>
      <c r="E21" s="12"/>
      <c r="F21" s="12"/>
      <c r="G21" s="12"/>
      <c r="H21" s="12"/>
      <c r="I21" s="12"/>
      <c r="J21" s="12"/>
      <c r="K21" s="12"/>
      <c r="L21" s="12"/>
    </row>
    <row r="22" spans="1:12" ht="17" thickBot="1" x14ac:dyDescent="0.25">
      <c r="A22" s="21">
        <v>0.4945</v>
      </c>
      <c r="B22" s="21">
        <v>0.48849999999999999</v>
      </c>
      <c r="C22" s="23"/>
      <c r="D22" s="22"/>
      <c r="E22" s="22"/>
      <c r="F22" s="22"/>
      <c r="G22" s="22"/>
      <c r="H22" s="22"/>
      <c r="I22" s="22"/>
      <c r="J22" s="22"/>
      <c r="K22" s="22"/>
      <c r="L22" s="22"/>
    </row>
    <row r="23" spans="1:12" x14ac:dyDescent="0.2">
      <c r="A23">
        <v>0.49399999999999999</v>
      </c>
      <c r="B23">
        <v>0.48799999999999999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</row>
    <row r="24" spans="1:12" x14ac:dyDescent="0.2">
      <c r="A24" s="19">
        <v>0.4945</v>
      </c>
      <c r="B24" s="19"/>
      <c r="C24" s="13"/>
      <c r="D24" s="12"/>
      <c r="E24" s="12"/>
      <c r="F24" s="13"/>
      <c r="G24" s="12"/>
      <c r="H24" s="12"/>
      <c r="I24" s="12"/>
      <c r="J24" s="12"/>
      <c r="K24" s="12"/>
      <c r="L24" s="12"/>
    </row>
    <row r="25" spans="1:12" x14ac:dyDescent="0.2">
      <c r="A25" s="20">
        <v>0.49199999999999999</v>
      </c>
      <c r="B25" s="20"/>
      <c r="C25" s="12"/>
      <c r="D25" s="13"/>
      <c r="E25" s="12"/>
      <c r="F25" s="13"/>
      <c r="G25" s="12"/>
      <c r="H25" s="12"/>
      <c r="I25" s="12"/>
      <c r="J25" s="12"/>
      <c r="K25" s="12"/>
      <c r="L25" s="12"/>
    </row>
    <row r="26" spans="1:12" x14ac:dyDescent="0.2">
      <c r="A26" s="20">
        <v>0.49199999999999999</v>
      </c>
      <c r="B26" s="20"/>
      <c r="C26" s="12"/>
      <c r="D26" s="12"/>
      <c r="E26" s="13"/>
      <c r="F26" s="13"/>
      <c r="G26" s="12"/>
      <c r="H26" s="12"/>
      <c r="I26" s="12"/>
      <c r="J26" s="12"/>
      <c r="K26" s="12"/>
      <c r="L26" s="12"/>
    </row>
    <row r="27" spans="1:12" x14ac:dyDescent="0.2">
      <c r="A27" s="25">
        <v>0.496</v>
      </c>
      <c r="B27" s="20"/>
      <c r="C27" s="12"/>
      <c r="D27" s="12"/>
      <c r="E27" s="12"/>
      <c r="F27" s="13"/>
      <c r="G27" s="13"/>
      <c r="H27" s="12"/>
      <c r="I27" s="12"/>
      <c r="J27" s="12"/>
      <c r="K27" s="12"/>
      <c r="L27" s="12"/>
    </row>
    <row r="28" spans="1:12" x14ac:dyDescent="0.2">
      <c r="A28" s="25">
        <v>0.496</v>
      </c>
      <c r="B28" s="20"/>
      <c r="C28" s="14"/>
      <c r="D28" s="14"/>
      <c r="E28" s="14"/>
      <c r="F28" s="15"/>
      <c r="G28" s="14"/>
      <c r="H28" s="15"/>
      <c r="I28" s="14"/>
      <c r="J28" s="14"/>
      <c r="K28" s="14"/>
      <c r="L28" s="14"/>
    </row>
    <row r="29" spans="1:12" x14ac:dyDescent="0.2">
      <c r="A29" s="20">
        <v>0.495</v>
      </c>
      <c r="B29" s="20"/>
      <c r="C29" s="12"/>
      <c r="D29" s="12"/>
      <c r="E29" s="12"/>
      <c r="F29" s="13"/>
      <c r="G29" s="12"/>
      <c r="H29" s="12"/>
      <c r="I29" s="13"/>
      <c r="J29" s="12"/>
      <c r="K29" s="12"/>
      <c r="L29" s="12"/>
    </row>
    <row r="30" spans="1:12" x14ac:dyDescent="0.2">
      <c r="A30" s="20">
        <v>0.495</v>
      </c>
      <c r="B30" s="20"/>
      <c r="C30" s="12"/>
      <c r="D30" s="12"/>
      <c r="E30" s="12"/>
      <c r="F30" s="13"/>
      <c r="G30" s="12"/>
      <c r="H30" s="12"/>
      <c r="I30" s="12"/>
      <c r="J30" s="13"/>
      <c r="K30" s="12"/>
      <c r="L30" s="12"/>
    </row>
    <row r="31" spans="1:12" x14ac:dyDescent="0.2">
      <c r="A31" s="20">
        <v>0.49049999999999999</v>
      </c>
      <c r="B31" s="20"/>
      <c r="C31" s="12"/>
      <c r="D31" s="12"/>
      <c r="E31" s="12"/>
      <c r="F31" s="13"/>
      <c r="G31" s="12"/>
      <c r="H31" s="12"/>
      <c r="I31" s="12"/>
      <c r="J31" s="12"/>
      <c r="K31" s="13"/>
      <c r="L31" s="12"/>
    </row>
    <row r="32" spans="1:12" ht="17" thickBot="1" x14ac:dyDescent="0.25">
      <c r="A32" s="21">
        <v>0.48949999999999999</v>
      </c>
      <c r="B32" s="21"/>
      <c r="C32" s="22"/>
      <c r="D32" s="22"/>
      <c r="E32" s="22"/>
      <c r="F32" s="23"/>
      <c r="G32" s="22"/>
      <c r="H32" s="22"/>
      <c r="I32" s="22"/>
      <c r="J32" s="22"/>
      <c r="K32" s="22"/>
      <c r="L32" s="23"/>
    </row>
    <row r="33" spans="1:12" x14ac:dyDescent="0.2">
      <c r="A33" s="16">
        <v>0.4965</v>
      </c>
      <c r="C33" s="17"/>
      <c r="D33" s="17"/>
      <c r="E33" s="17"/>
      <c r="F33" s="18"/>
      <c r="G33" s="18"/>
      <c r="H33" s="18"/>
      <c r="I33" s="17"/>
      <c r="J33" s="17"/>
      <c r="K33" s="17"/>
      <c r="L33" s="17"/>
    </row>
    <row r="34" spans="1:12" x14ac:dyDescent="0.2">
      <c r="A34" s="26">
        <v>0.495</v>
      </c>
      <c r="C34" s="13"/>
      <c r="D34" s="12"/>
      <c r="E34" s="12"/>
      <c r="F34" s="13"/>
      <c r="G34" s="13"/>
      <c r="H34" s="13"/>
      <c r="I34" s="12"/>
      <c r="J34" s="12"/>
      <c r="K34" s="12"/>
      <c r="L34" s="12"/>
    </row>
    <row r="35" spans="1:12" x14ac:dyDescent="0.2">
      <c r="A35" s="26">
        <v>0.49249999999999999</v>
      </c>
      <c r="C35" s="12"/>
      <c r="D35" s="13"/>
      <c r="E35" s="12"/>
      <c r="F35" s="13"/>
      <c r="G35" s="13"/>
      <c r="H35" s="13"/>
      <c r="I35" s="12"/>
      <c r="J35" s="12"/>
      <c r="K35" s="12"/>
      <c r="L35" s="12"/>
    </row>
    <row r="36" spans="1:12" x14ac:dyDescent="0.2">
      <c r="A36" s="26">
        <v>0.49149999999999999</v>
      </c>
      <c r="C36" s="12"/>
      <c r="D36" s="12"/>
      <c r="E36" s="13"/>
      <c r="F36" s="13"/>
      <c r="G36" s="13"/>
      <c r="H36" s="13"/>
      <c r="I36" s="12"/>
      <c r="J36" s="12"/>
      <c r="K36" s="12"/>
      <c r="L3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Folha1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Juliana Yang</cp:lastModifiedBy>
  <dcterms:created xsi:type="dcterms:W3CDTF">2022-10-24T20:04:52Z</dcterms:created>
  <dcterms:modified xsi:type="dcterms:W3CDTF">2022-10-26T16:06:03Z</dcterms:modified>
</cp:coreProperties>
</file>