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主要设计参数" sheetId="5" r:id="rId1"/>
    <sheet name="热损失与热负荷" sheetId="6" r:id="rId2"/>
    <sheet name="介质温度" sheetId="1" r:id="rId3"/>
    <sheet name="烟气温度" sheetId="4" r:id="rId4"/>
    <sheet name="烟风系统阻力" sheetId="2" r:id="rId5"/>
    <sheet name="煤种" sheetId="7" r:id="rId6"/>
    <sheet name="一次风与二次风" sheetId="8" r:id="rId7"/>
  </sheets>
  <calcPr calcId="145621"/>
</workbook>
</file>

<file path=xl/calcChain.xml><?xml version="1.0" encoding="utf-8"?>
<calcChain xmlns="http://schemas.openxmlformats.org/spreadsheetml/2006/main">
  <c r="B33" i="8" l="1"/>
  <c r="A44" i="8" l="1"/>
  <c r="A36" i="8"/>
  <c r="A37" i="8"/>
  <c r="B37" i="8"/>
  <c r="A31" i="8"/>
  <c r="A29" i="8"/>
  <c r="A33" i="8"/>
  <c r="A30" i="8"/>
  <c r="A28" i="8"/>
  <c r="D7" i="8"/>
  <c r="E6" i="8" s="1"/>
  <c r="E5" i="8" l="1"/>
  <c r="F28" i="4"/>
  <c r="G28" i="4"/>
  <c r="H28" i="4"/>
  <c r="I28" i="4"/>
  <c r="J28" i="4"/>
  <c r="K28" i="4"/>
  <c r="E28" i="4"/>
  <c r="D28" i="4"/>
  <c r="B28" i="4"/>
</calcChain>
</file>

<file path=xl/sharedStrings.xml><?xml version="1.0" encoding="utf-8"?>
<sst xmlns="http://schemas.openxmlformats.org/spreadsheetml/2006/main" count="372" uniqueCount="160">
  <si>
    <t>单位</t>
  </si>
  <si>
    <t>THA</t>
  </si>
  <si>
    <t>℃</t>
  </si>
  <si>
    <t>出口</t>
    <phoneticPr fontId="6" type="noConversion"/>
  </si>
  <si>
    <t>空气预热器（修正后）</t>
    <phoneticPr fontId="6" type="noConversion"/>
  </si>
  <si>
    <t>空气预热器（未修正）</t>
    <phoneticPr fontId="6" type="noConversion"/>
  </si>
  <si>
    <t>省煤器混合</t>
  </si>
  <si>
    <t>进口</t>
  </si>
  <si>
    <t>出口</t>
  </si>
  <si>
    <t>一再侧省煤器</t>
  </si>
  <si>
    <t>一次再热低再</t>
  </si>
  <si>
    <t>二再侧省煤器</t>
  </si>
  <si>
    <t>二次再热低再</t>
  </si>
  <si>
    <t>二次高再热段</t>
  </si>
  <si>
    <t>一次高再热段</t>
  </si>
  <si>
    <t>高温过热器</t>
  </si>
  <si>
    <t>二次高再冷段</t>
  </si>
  <si>
    <t>一次高再冷段</t>
  </si>
  <si>
    <t>低温过热器屏</t>
  </si>
  <si>
    <t>燃烧室出口</t>
  </si>
  <si>
    <t>30%THA</t>
  </si>
  <si>
    <t>40%THA</t>
  </si>
  <si>
    <t>50%THA</t>
  </si>
  <si>
    <t>75%THA</t>
  </si>
  <si>
    <t>BRL</t>
  </si>
  <si>
    <t>BMCR</t>
  </si>
  <si>
    <t>进口出口</t>
    <phoneticPr fontId="6" type="noConversion"/>
  </si>
  <si>
    <t>项目</t>
    <phoneticPr fontId="6" type="noConversion"/>
  </si>
  <si>
    <t>序号</t>
  </si>
  <si>
    <t>MPa.g</t>
  </si>
  <si>
    <t>省煤器进口压力</t>
  </si>
  <si>
    <t>C</t>
  </si>
  <si>
    <t>给水温度</t>
  </si>
  <si>
    <t>二次再热蒸汽出口温度</t>
  </si>
  <si>
    <t>二次再热蒸汽出口压力</t>
  </si>
  <si>
    <t>二次再热蒸汽进口温度</t>
  </si>
  <si>
    <t>二次再热蒸汽进口压力</t>
  </si>
  <si>
    <t>二次再热蒸汽流量</t>
  </si>
  <si>
    <t>一次再热蒸汽出口温度</t>
  </si>
  <si>
    <t>一次再热蒸汽出口压力</t>
  </si>
  <si>
    <t>一次再热蒸汽进口温度</t>
  </si>
  <si>
    <t>一次再热蒸汽进口压力</t>
  </si>
  <si>
    <t>t/h</t>
  </si>
  <si>
    <t>一次再热蒸汽流量</t>
  </si>
  <si>
    <t>过热蒸汽出口温度</t>
  </si>
  <si>
    <t>过热蒸汽出口压力</t>
  </si>
  <si>
    <t>过热蒸汽流量</t>
  </si>
  <si>
    <t>℃</t>
    <phoneticPr fontId="5" type="noConversion"/>
  </si>
  <si>
    <t>75%THA</t>
    <phoneticPr fontId="5" type="noConversion"/>
  </si>
  <si>
    <t>50%THA</t>
    <phoneticPr fontId="5" type="noConversion"/>
  </si>
  <si>
    <t>40%THA</t>
    <phoneticPr fontId="5" type="noConversion"/>
  </si>
  <si>
    <t>30%THA</t>
    <phoneticPr fontId="5" type="noConversion"/>
  </si>
  <si>
    <t>过热器喷水量（二级:</t>
  </si>
  <si>
    <t>过热器喷水量（一级:</t>
  </si>
  <si>
    <t>过热器喷水温度</t>
  </si>
  <si>
    <t>排烟温度（修正后）</t>
  </si>
  <si>
    <t>排烟温度（修正前）</t>
  </si>
  <si>
    <t>—</t>
  </si>
  <si>
    <t>燃烧器投运层数</t>
  </si>
  <si>
    <t>过量空气系数</t>
  </si>
  <si>
    <t>净热输入(含热风）</t>
  </si>
  <si>
    <t>燃烧区热负荷</t>
  </si>
  <si>
    <t>炉膛断面热负荷</t>
  </si>
  <si>
    <t>炉膛容积热负荷</t>
  </si>
  <si>
    <t>燃料消耗量</t>
  </si>
  <si>
    <t>%</t>
  </si>
  <si>
    <t>低位热效率（保证）</t>
  </si>
  <si>
    <t>低位热效率（计算）</t>
  </si>
  <si>
    <t>高位热效率</t>
  </si>
  <si>
    <t>制造厂裕度</t>
  </si>
  <si>
    <t>其它热损失</t>
  </si>
  <si>
    <t>辐射热损失</t>
  </si>
  <si>
    <t>未完全燃烧热损失</t>
  </si>
  <si>
    <t>空气含水份热损失</t>
  </si>
  <si>
    <t>氢的燃烧损失</t>
  </si>
  <si>
    <t>燃料含水份热损失</t>
  </si>
  <si>
    <t>干烟气热损失</t>
  </si>
  <si>
    <t>二次再热高再热段</t>
  </si>
  <si>
    <t>一次再热高再热段</t>
  </si>
  <si>
    <t>二次再热高再冷段</t>
  </si>
  <si>
    <t>一次再热高再冷段</t>
  </si>
  <si>
    <t>低温过热器悬吊管</t>
  </si>
  <si>
    <t>分离器</t>
  </si>
  <si>
    <t>二次再热器低再</t>
  </si>
  <si>
    <t>一次再热器低再</t>
  </si>
  <si>
    <t>项目</t>
    <phoneticPr fontId="6" type="noConversion"/>
  </si>
  <si>
    <t>数值</t>
    <phoneticPr fontId="6" type="noConversion"/>
  </si>
  <si>
    <t>炉膛出口负压</t>
  </si>
  <si>
    <t>Pa</t>
  </si>
  <si>
    <t>一</t>
  </si>
  <si>
    <t>烟气侧各项阻力</t>
  </si>
  <si>
    <t>高温过热器至调节挡板出口烟气阻力</t>
  </si>
  <si>
    <t>尾部烟道烟气阻力</t>
  </si>
  <si>
    <t>空气预热器烟气阻力</t>
  </si>
  <si>
    <t>烟气阻力总阻力</t>
  </si>
  <si>
    <t>空气预热器出口烟气压力</t>
  </si>
  <si>
    <t>二</t>
  </si>
  <si>
    <t>一次风阻力</t>
  </si>
  <si>
    <t>空气预热器本体</t>
  </si>
  <si>
    <t>燃烧器本体</t>
  </si>
  <si>
    <t>总阻力</t>
  </si>
  <si>
    <t>三</t>
  </si>
  <si>
    <t>二次风阻力</t>
  </si>
  <si>
    <t>大风箱及燃尽风道</t>
  </si>
  <si>
    <t xml:space="preserve">名 称 及 符 号 </t>
    <phoneticPr fontId="5" type="noConversion"/>
  </si>
  <si>
    <t>设计煤种（神华煤）</t>
  </si>
  <si>
    <t>校核煤种1（满世混）</t>
  </si>
  <si>
    <t>校核煤种2（东北煤）</t>
  </si>
  <si>
    <t>%</t>
    <phoneticPr fontId="5" type="noConversion"/>
  </si>
  <si>
    <t xml:space="preserve">收到基全硫 St,ar </t>
    <phoneticPr fontId="5" type="noConversion"/>
  </si>
  <si>
    <t>收到基氢 Har</t>
    <phoneticPr fontId="5" type="noConversion"/>
  </si>
  <si>
    <t>收到基氧 Oar</t>
    <phoneticPr fontId="5" type="noConversion"/>
  </si>
  <si>
    <t>收到基氮 Nar</t>
    <phoneticPr fontId="5" type="noConversion"/>
  </si>
  <si>
    <t>收到基碳 Car</t>
    <phoneticPr fontId="5" type="noConversion"/>
  </si>
  <si>
    <t>全水分 Mt</t>
    <phoneticPr fontId="5" type="noConversion"/>
  </si>
  <si>
    <t>空气干燥基水分 Mad</t>
    <phoneticPr fontId="5" type="noConversion"/>
  </si>
  <si>
    <t>灰分 Aar</t>
    <phoneticPr fontId="5" type="noConversion"/>
  </si>
  <si>
    <t>干燥无灰基挥发分 Vdaf</t>
    <phoneticPr fontId="5" type="noConversion"/>
  </si>
  <si>
    <t>收到基低位发热量 Qnet,ar</t>
    <phoneticPr fontId="5" type="noConversion"/>
  </si>
  <si>
    <t>MJ/kg</t>
    <phoneticPr fontId="5" type="noConversion"/>
  </si>
  <si>
    <t>哈氏可磨系数 HGI</t>
    <phoneticPr fontId="5" type="noConversion"/>
  </si>
  <si>
    <t>m</t>
  </si>
  <si>
    <t>A层煤粉下部燃烧器至冷灰斗拐点距离</t>
  </si>
  <si>
    <t>F层煤粉上部部燃烧器至一级过热屏底距离</t>
    <phoneticPr fontId="6" type="noConversion"/>
  </si>
  <si>
    <t>F层煤粉上部燃烧器标高</t>
  </si>
  <si>
    <t>F层煤粉下部燃烧器标高</t>
  </si>
  <si>
    <t>E层煤粉上部燃烧器标高</t>
  </si>
  <si>
    <t>E层煤粉下部燃烧器标高</t>
  </si>
  <si>
    <t>D层煤粉上部燃烧器标高</t>
  </si>
  <si>
    <t>D层煤粉下部燃烧器标高</t>
  </si>
  <si>
    <t>C层煤粉上部燃烧器标高</t>
  </si>
  <si>
    <t>C层煤粉下部燃烧器标高</t>
  </si>
  <si>
    <t>B层煤粉上部燃烧器标高</t>
  </si>
  <si>
    <t>B层煤粉下部燃烧器标高</t>
  </si>
  <si>
    <t>A层煤粉上部燃烧器标高</t>
  </si>
  <si>
    <t>A层煤粉下部燃烧器标高</t>
  </si>
  <si>
    <t>1600/1700</t>
  </si>
  <si>
    <t>mm</t>
  </si>
  <si>
    <t>相邻煤粉喷嘴中心距</t>
  </si>
  <si>
    <t>kPa</t>
  </si>
  <si>
    <t>燃烧器二次风阻力</t>
  </si>
  <si>
    <t>燃烧器一次风阻力</t>
  </si>
  <si>
    <t>m/s</t>
  </si>
  <si>
    <t>二次风速</t>
  </si>
  <si>
    <t>一次风速</t>
  </si>
  <si>
    <t>二次风温</t>
  </si>
  <si>
    <t>二次风率</t>
  </si>
  <si>
    <t>一次风率</t>
  </si>
  <si>
    <t>层</t>
  </si>
  <si>
    <t>数量</t>
  </si>
  <si>
    <t>对冲同心正反切圆</t>
  </si>
  <si>
    <t>-</t>
  </si>
  <si>
    <t>布置</t>
  </si>
  <si>
    <t>高级复合空气分级低NOx</t>
  </si>
  <si>
    <t>型式</t>
  </si>
  <si>
    <t>规范</t>
  </si>
  <si>
    <t>项目</t>
  </si>
  <si>
    <r>
      <t>k</t>
    </r>
    <r>
      <rPr>
        <sz val="11"/>
        <color theme="1"/>
        <rFont val="宋体"/>
        <family val="2"/>
        <charset val="134"/>
        <scheme val="minor"/>
      </rPr>
      <t>W</t>
    </r>
    <r>
      <rPr>
        <sz val="11"/>
        <color theme="1"/>
        <rFont val="宋体"/>
        <family val="2"/>
        <charset val="134"/>
        <scheme val="minor"/>
      </rPr>
      <t>/</t>
    </r>
    <r>
      <rPr>
        <sz val="11"/>
        <color theme="1"/>
        <rFont val="宋体"/>
        <family val="2"/>
        <charset val="134"/>
        <scheme val="minor"/>
      </rPr>
      <t>m³</t>
    </r>
    <phoneticPr fontId="5" type="noConversion"/>
  </si>
  <si>
    <t>kw/㎡</t>
    <phoneticPr fontId="5" type="noConversion"/>
  </si>
  <si>
    <t>kJ/h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</si>
</sst>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b/>
      <sz val="14"/>
      <color rgb="FFFF0000"/>
      <name val="宋体"/>
      <family val="3"/>
      <charset val="134"/>
      <scheme val="minor"/>
    </font>
    <font>
      <sz val="11"/>
      <color theme="4"/>
      <name val="宋体"/>
      <family val="2"/>
      <charset val="134"/>
      <scheme val="minor"/>
    </font>
    <font>
      <sz val="11"/>
      <color theme="3" tint="-0.249977111117893"/>
      <name val="宋体"/>
      <family val="2"/>
      <scheme val="minor"/>
    </font>
    <font>
      <sz val="11"/>
      <color theme="3" tint="-0.24997711111789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/>
    <xf numFmtId="0" fontId="3" fillId="0" borderId="0" xfId="1">
      <alignment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1" applyFo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2">
      <alignment vertical="center"/>
    </xf>
    <xf numFmtId="0" fontId="2" fillId="0" borderId="0" xfId="2" applyAlignment="1">
      <alignment horizontal="right" vertical="center"/>
    </xf>
    <xf numFmtId="0" fontId="2" fillId="2" borderId="0" xfId="2" applyFill="1">
      <alignment vertical="center"/>
    </xf>
    <xf numFmtId="0" fontId="4" fillId="0" borderId="0" xfId="2" applyFont="1">
      <alignment vertical="center"/>
    </xf>
    <xf numFmtId="0" fontId="2" fillId="0" borderId="0" xfId="2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>
      <alignment vertical="center"/>
    </xf>
    <xf numFmtId="0" fontId="8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15" sqref="D15:J15"/>
    </sheetView>
  </sheetViews>
  <sheetFormatPr defaultRowHeight="13.5" x14ac:dyDescent="0.15"/>
  <cols>
    <col min="1" max="1" width="9" style="2"/>
    <col min="2" max="2" width="21.375" style="1" bestFit="1" customWidth="1"/>
    <col min="3" max="16384" width="9" style="1"/>
  </cols>
  <sheetData>
    <row r="1" spans="1:10" s="2" customFormat="1" x14ac:dyDescent="0.15">
      <c r="A1" s="2" t="s">
        <v>28</v>
      </c>
      <c r="B1" s="2" t="s">
        <v>27</v>
      </c>
      <c r="C1" s="2" t="s">
        <v>0</v>
      </c>
      <c r="D1" s="2" t="s">
        <v>25</v>
      </c>
      <c r="E1" s="2" t="s">
        <v>24</v>
      </c>
      <c r="F1" s="2" t="s">
        <v>1</v>
      </c>
      <c r="G1" s="2" t="s">
        <v>48</v>
      </c>
      <c r="H1" s="2" t="s">
        <v>49</v>
      </c>
      <c r="I1" s="2" t="s">
        <v>50</v>
      </c>
      <c r="J1" s="2" t="s">
        <v>51</v>
      </c>
    </row>
    <row r="2" spans="1:10" x14ac:dyDescent="0.15">
      <c r="A2" s="2">
        <v>1</v>
      </c>
      <c r="B2" s="1" t="s">
        <v>46</v>
      </c>
      <c r="C2" s="1" t="s">
        <v>42</v>
      </c>
      <c r="D2" s="1">
        <v>2710</v>
      </c>
      <c r="E2" s="1">
        <v>2630</v>
      </c>
      <c r="F2" s="1">
        <v>2533</v>
      </c>
      <c r="G2" s="3">
        <v>1866</v>
      </c>
      <c r="H2" s="3">
        <v>1212</v>
      </c>
      <c r="I2" s="3">
        <v>972</v>
      </c>
      <c r="J2" s="3">
        <v>738</v>
      </c>
    </row>
    <row r="3" spans="1:10" x14ac:dyDescent="0.15">
      <c r="A3" s="2">
        <v>2</v>
      </c>
      <c r="B3" s="1" t="s">
        <v>45</v>
      </c>
      <c r="C3" s="1" t="s">
        <v>29</v>
      </c>
      <c r="D3" s="1">
        <v>33.03</v>
      </c>
      <c r="E3" s="1">
        <v>32.19</v>
      </c>
      <c r="F3" s="1">
        <v>31.14</v>
      </c>
      <c r="G3" s="3">
        <v>23.12</v>
      </c>
      <c r="H3" s="3">
        <v>15.32</v>
      </c>
      <c r="I3" s="3">
        <v>12.36</v>
      </c>
      <c r="J3" s="3">
        <v>10.26</v>
      </c>
    </row>
    <row r="4" spans="1:10" x14ac:dyDescent="0.15">
      <c r="A4" s="2">
        <v>3</v>
      </c>
      <c r="B4" s="1" t="s">
        <v>44</v>
      </c>
      <c r="C4" s="1" t="s">
        <v>47</v>
      </c>
      <c r="D4" s="1">
        <v>605</v>
      </c>
      <c r="E4" s="1">
        <v>605</v>
      </c>
      <c r="F4" s="1">
        <v>605</v>
      </c>
      <c r="G4" s="3">
        <v>605</v>
      </c>
      <c r="H4" s="3">
        <v>605</v>
      </c>
      <c r="I4" s="3">
        <v>605</v>
      </c>
      <c r="J4" s="3">
        <v>605</v>
      </c>
    </row>
    <row r="5" spans="1:10" x14ac:dyDescent="0.15">
      <c r="A5" s="2">
        <v>4</v>
      </c>
      <c r="B5" s="1" t="s">
        <v>43</v>
      </c>
      <c r="C5" s="1" t="s">
        <v>42</v>
      </c>
      <c r="D5" s="1">
        <v>2517</v>
      </c>
      <c r="E5" s="1">
        <v>2426</v>
      </c>
      <c r="F5" s="1">
        <v>2318</v>
      </c>
      <c r="G5" s="3">
        <v>1683</v>
      </c>
      <c r="H5" s="3">
        <v>1112</v>
      </c>
      <c r="I5" s="3">
        <v>898</v>
      </c>
      <c r="J5" s="3">
        <v>690</v>
      </c>
    </row>
    <row r="6" spans="1:10" x14ac:dyDescent="0.15">
      <c r="A6" s="2">
        <v>5</v>
      </c>
      <c r="B6" s="1" t="s">
        <v>41</v>
      </c>
      <c r="C6" s="1" t="s">
        <v>29</v>
      </c>
      <c r="D6" s="1">
        <v>11.39</v>
      </c>
      <c r="E6" s="1">
        <v>11</v>
      </c>
      <c r="F6" s="1">
        <v>10.53</v>
      </c>
      <c r="G6" s="3">
        <v>7.71</v>
      </c>
      <c r="H6" s="3">
        <v>5.12</v>
      </c>
      <c r="I6" s="3">
        <v>4.13</v>
      </c>
      <c r="J6" s="3">
        <v>3.16</v>
      </c>
    </row>
    <row r="7" spans="1:10" x14ac:dyDescent="0.15">
      <c r="A7" s="2">
        <v>6</v>
      </c>
      <c r="B7" s="1" t="s">
        <v>40</v>
      </c>
      <c r="C7" s="1" t="s">
        <v>47</v>
      </c>
      <c r="D7" s="1">
        <v>429</v>
      </c>
      <c r="E7" s="1">
        <v>428</v>
      </c>
      <c r="F7" s="1">
        <v>427</v>
      </c>
      <c r="G7" s="3">
        <v>428</v>
      </c>
      <c r="H7" s="3">
        <v>433</v>
      </c>
      <c r="I7" s="3">
        <v>435</v>
      </c>
      <c r="J7" s="3">
        <v>436</v>
      </c>
    </row>
    <row r="8" spans="1:10" x14ac:dyDescent="0.15">
      <c r="A8" s="2">
        <v>7</v>
      </c>
      <c r="B8" s="1" t="s">
        <v>39</v>
      </c>
      <c r="C8" s="1" t="s">
        <v>29</v>
      </c>
      <c r="D8" s="1">
        <v>11.17</v>
      </c>
      <c r="E8" s="1">
        <v>10.78</v>
      </c>
      <c r="F8" s="1">
        <v>10.32</v>
      </c>
      <c r="G8" s="3">
        <v>7.55</v>
      </c>
      <c r="H8" s="3">
        <v>5.01</v>
      </c>
      <c r="I8" s="3">
        <v>4.04</v>
      </c>
      <c r="J8" s="3">
        <v>3.09</v>
      </c>
    </row>
    <row r="9" spans="1:10" x14ac:dyDescent="0.15">
      <c r="A9" s="2">
        <v>8</v>
      </c>
      <c r="B9" s="1" t="s">
        <v>38</v>
      </c>
      <c r="C9" s="1" t="s">
        <v>47</v>
      </c>
      <c r="D9" s="1">
        <v>613</v>
      </c>
      <c r="E9" s="1">
        <v>613</v>
      </c>
      <c r="F9" s="1">
        <v>613</v>
      </c>
      <c r="G9" s="3">
        <v>613</v>
      </c>
      <c r="H9" s="3">
        <v>613</v>
      </c>
      <c r="I9" s="3">
        <v>613</v>
      </c>
      <c r="J9" s="3">
        <v>612</v>
      </c>
    </row>
    <row r="10" spans="1:10" x14ac:dyDescent="0.15">
      <c r="A10" s="2">
        <v>9</v>
      </c>
      <c r="B10" s="1" t="s">
        <v>37</v>
      </c>
      <c r="C10" s="1" t="s">
        <v>47</v>
      </c>
      <c r="D10" s="1">
        <v>2161</v>
      </c>
      <c r="E10" s="1">
        <v>2088</v>
      </c>
      <c r="F10" s="1">
        <v>2002</v>
      </c>
      <c r="G10" s="3">
        <v>1481</v>
      </c>
      <c r="H10" s="3">
        <v>997</v>
      </c>
      <c r="I10" s="3">
        <v>811</v>
      </c>
      <c r="J10" s="3">
        <v>625</v>
      </c>
    </row>
    <row r="11" spans="1:10" x14ac:dyDescent="0.15">
      <c r="A11" s="2">
        <v>10</v>
      </c>
      <c r="B11" s="1" t="s">
        <v>36</v>
      </c>
      <c r="C11" s="1" t="s">
        <v>47</v>
      </c>
      <c r="D11" s="1">
        <v>3.56</v>
      </c>
      <c r="E11" s="1">
        <v>3.44</v>
      </c>
      <c r="F11" s="1">
        <v>3.29</v>
      </c>
      <c r="G11" s="3">
        <v>2.4300000000000002</v>
      </c>
      <c r="H11" s="3">
        <v>1.62</v>
      </c>
      <c r="I11" s="3">
        <v>1.29</v>
      </c>
      <c r="J11" s="3">
        <v>1</v>
      </c>
    </row>
    <row r="12" spans="1:10" x14ac:dyDescent="0.15">
      <c r="A12" s="2">
        <v>11</v>
      </c>
      <c r="B12" s="1" t="s">
        <v>35</v>
      </c>
      <c r="C12" s="1" t="s">
        <v>47</v>
      </c>
      <c r="D12" s="1">
        <v>432</v>
      </c>
      <c r="E12" s="1">
        <v>433</v>
      </c>
      <c r="F12" s="1">
        <v>433</v>
      </c>
      <c r="G12" s="3">
        <v>437</v>
      </c>
      <c r="H12" s="3">
        <v>440</v>
      </c>
      <c r="I12" s="3">
        <v>441</v>
      </c>
      <c r="J12" s="3">
        <v>445</v>
      </c>
    </row>
    <row r="13" spans="1:10" x14ac:dyDescent="0.15">
      <c r="A13" s="2">
        <v>12</v>
      </c>
      <c r="B13" s="1" t="s">
        <v>34</v>
      </c>
      <c r="C13" s="1" t="s">
        <v>47</v>
      </c>
      <c r="D13" s="1">
        <v>3.3</v>
      </c>
      <c r="E13" s="1">
        <v>3.19</v>
      </c>
      <c r="F13" s="1">
        <v>3.05</v>
      </c>
      <c r="G13" s="3">
        <v>2.2400000000000002</v>
      </c>
      <c r="H13" s="3">
        <v>1.48</v>
      </c>
      <c r="I13" s="3">
        <v>1.18</v>
      </c>
      <c r="J13" s="3">
        <v>0.91</v>
      </c>
    </row>
    <row r="14" spans="1:10" x14ac:dyDescent="0.15">
      <c r="A14" s="2">
        <v>13</v>
      </c>
      <c r="B14" s="1" t="s">
        <v>33</v>
      </c>
      <c r="C14" s="1" t="s">
        <v>47</v>
      </c>
      <c r="D14" s="1">
        <v>613</v>
      </c>
      <c r="E14" s="1">
        <v>613</v>
      </c>
      <c r="F14" s="1">
        <v>613</v>
      </c>
      <c r="G14" s="3">
        <v>613</v>
      </c>
      <c r="H14" s="3">
        <v>613</v>
      </c>
      <c r="I14" s="3">
        <v>605</v>
      </c>
      <c r="J14" s="3">
        <v>599</v>
      </c>
    </row>
    <row r="15" spans="1:10" x14ac:dyDescent="0.15">
      <c r="A15" s="2">
        <v>14</v>
      </c>
      <c r="B15" s="1" t="s">
        <v>32</v>
      </c>
      <c r="C15" s="1" t="s">
        <v>47</v>
      </c>
      <c r="D15" s="4">
        <v>314</v>
      </c>
      <c r="E15" s="4">
        <v>314</v>
      </c>
      <c r="F15" s="4">
        <v>314</v>
      </c>
      <c r="G15" s="5">
        <v>302</v>
      </c>
      <c r="H15" s="5">
        <v>276</v>
      </c>
      <c r="I15" s="5">
        <v>263</v>
      </c>
      <c r="J15" s="5">
        <v>248</v>
      </c>
    </row>
    <row r="16" spans="1:10" x14ac:dyDescent="0.15">
      <c r="A16" s="2">
        <v>10</v>
      </c>
      <c r="B16" s="1" t="s">
        <v>30</v>
      </c>
      <c r="C16" s="1" t="s">
        <v>29</v>
      </c>
      <c r="D16" s="1">
        <v>37.03</v>
      </c>
      <c r="E16" s="1">
        <v>35.950000000000003</v>
      </c>
      <c r="F16" s="1">
        <v>34.64</v>
      </c>
      <c r="G16" s="3">
        <v>25.02</v>
      </c>
      <c r="H16" s="3">
        <v>16.12</v>
      </c>
      <c r="I16" s="3">
        <v>12.88</v>
      </c>
      <c r="J16" s="3">
        <v>10.55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35" sqref="B35:C37"/>
    </sheetView>
  </sheetViews>
  <sheetFormatPr defaultRowHeight="13.5" x14ac:dyDescent="0.15"/>
  <cols>
    <col min="1" max="1" width="5.25" style="2" bestFit="1" customWidth="1"/>
    <col min="2" max="2" width="20.375" style="1" bestFit="1" customWidth="1"/>
    <col min="3" max="3" width="8.25" style="2" customWidth="1"/>
    <col min="4" max="5" width="6.5" style="1" bestFit="1" customWidth="1"/>
    <col min="6" max="6" width="7.25" style="1" bestFit="1" customWidth="1"/>
    <col min="7" max="10" width="7.5" style="1" bestFit="1" customWidth="1"/>
    <col min="11" max="16384" width="9" style="1"/>
  </cols>
  <sheetData>
    <row r="1" spans="1:10" x14ac:dyDescent="0.15">
      <c r="A1" s="13" t="s">
        <v>28</v>
      </c>
      <c r="B1" s="13" t="s">
        <v>27</v>
      </c>
      <c r="C1" s="13" t="s">
        <v>0</v>
      </c>
      <c r="D1" s="13" t="s">
        <v>25</v>
      </c>
      <c r="E1" s="13" t="s">
        <v>24</v>
      </c>
      <c r="F1" s="13" t="s">
        <v>1</v>
      </c>
      <c r="G1" s="13" t="s">
        <v>48</v>
      </c>
      <c r="H1" s="13" t="s">
        <v>49</v>
      </c>
      <c r="I1" s="13" t="s">
        <v>50</v>
      </c>
      <c r="J1" s="13" t="s">
        <v>51</v>
      </c>
    </row>
    <row r="2" spans="1:10" x14ac:dyDescent="0.15">
      <c r="A2" s="13">
        <v>1</v>
      </c>
      <c r="B2" s="14" t="s">
        <v>76</v>
      </c>
      <c r="C2" s="13" t="s">
        <v>65</v>
      </c>
      <c r="D2" s="14">
        <v>4.2</v>
      </c>
      <c r="E2" s="14">
        <v>4.2</v>
      </c>
      <c r="F2" s="14">
        <v>4.1500000000000004</v>
      </c>
      <c r="G2" s="14">
        <v>4.16</v>
      </c>
      <c r="H2" s="14">
        <v>4.0199999999999996</v>
      </c>
      <c r="I2" s="14">
        <v>3.78</v>
      </c>
      <c r="J2" s="14">
        <v>3.94</v>
      </c>
    </row>
    <row r="3" spans="1:10" x14ac:dyDescent="0.15">
      <c r="A3" s="13">
        <v>2</v>
      </c>
      <c r="B3" s="14" t="s">
        <v>75</v>
      </c>
      <c r="C3" s="13" t="s">
        <v>65</v>
      </c>
      <c r="D3" s="14">
        <v>0.14000000000000001</v>
      </c>
      <c r="E3" s="14">
        <v>0.14000000000000001</v>
      </c>
      <c r="F3" s="14">
        <v>0.14000000000000001</v>
      </c>
      <c r="G3" s="14">
        <v>0.13</v>
      </c>
      <c r="H3" s="14">
        <v>0.12</v>
      </c>
      <c r="I3" s="14">
        <v>0.11</v>
      </c>
      <c r="J3" s="14">
        <v>0.11</v>
      </c>
    </row>
    <row r="4" spans="1:10" x14ac:dyDescent="0.15">
      <c r="A4" s="13">
        <v>3</v>
      </c>
      <c r="B4" s="14" t="s">
        <v>74</v>
      </c>
      <c r="C4" s="13" t="s">
        <v>65</v>
      </c>
      <c r="D4" s="14">
        <v>0.24</v>
      </c>
      <c r="E4" s="14">
        <v>0.24</v>
      </c>
      <c r="F4" s="14">
        <v>0.24</v>
      </c>
      <c r="G4" s="14">
        <v>0.23</v>
      </c>
      <c r="H4" s="14">
        <v>0.22</v>
      </c>
      <c r="I4" s="14">
        <v>0.18</v>
      </c>
      <c r="J4" s="14">
        <v>0.17</v>
      </c>
    </row>
    <row r="5" spans="1:10" x14ac:dyDescent="0.15">
      <c r="A5" s="13">
        <v>4</v>
      </c>
      <c r="B5" s="14" t="s">
        <v>73</v>
      </c>
      <c r="C5" s="13" t="s">
        <v>65</v>
      </c>
      <c r="D5" s="14">
        <v>0.06</v>
      </c>
      <c r="E5" s="14">
        <v>0.06</v>
      </c>
      <c r="F5" s="14">
        <v>0.06</v>
      </c>
      <c r="G5" s="14">
        <v>0.06</v>
      </c>
      <c r="H5" s="14">
        <v>0.06</v>
      </c>
      <c r="I5" s="14">
        <v>0.06</v>
      </c>
      <c r="J5" s="14">
        <v>0.06</v>
      </c>
    </row>
    <row r="6" spans="1:10" x14ac:dyDescent="0.15">
      <c r="A6" s="13">
        <v>5</v>
      </c>
      <c r="B6" s="14" t="s">
        <v>72</v>
      </c>
      <c r="C6" s="13" t="s">
        <v>65</v>
      </c>
      <c r="D6" s="14">
        <v>0.16</v>
      </c>
      <c r="E6" s="14">
        <v>0.16</v>
      </c>
      <c r="F6" s="14">
        <v>0.16</v>
      </c>
      <c r="G6" s="14">
        <v>0.3</v>
      </c>
      <c r="H6" s="14">
        <v>0.7</v>
      </c>
      <c r="I6" s="14">
        <v>0.8</v>
      </c>
      <c r="J6" s="14">
        <v>0.86</v>
      </c>
    </row>
    <row r="7" spans="1:10" x14ac:dyDescent="0.15">
      <c r="A7" s="13">
        <v>6</v>
      </c>
      <c r="B7" s="14" t="s">
        <v>71</v>
      </c>
      <c r="C7" s="13" t="s">
        <v>65</v>
      </c>
      <c r="D7" s="14">
        <v>0.17</v>
      </c>
      <c r="E7" s="14">
        <v>0.19</v>
      </c>
      <c r="F7" s="14">
        <v>0.19</v>
      </c>
      <c r="G7" s="14">
        <v>0.25</v>
      </c>
      <c r="H7" s="14">
        <v>0.37</v>
      </c>
      <c r="I7" s="14">
        <v>0.44</v>
      </c>
      <c r="J7" s="14">
        <v>0.56000000000000005</v>
      </c>
    </row>
    <row r="8" spans="1:10" x14ac:dyDescent="0.15">
      <c r="A8" s="13">
        <v>7</v>
      </c>
      <c r="B8" s="14" t="s">
        <v>70</v>
      </c>
      <c r="C8" s="13" t="s">
        <v>65</v>
      </c>
      <c r="D8" s="14">
        <v>0.25</v>
      </c>
      <c r="E8" s="14">
        <v>0.25</v>
      </c>
      <c r="F8" s="14">
        <v>0.25</v>
      </c>
      <c r="G8" s="14">
        <v>0.25</v>
      </c>
      <c r="H8" s="14">
        <v>0.25</v>
      </c>
      <c r="I8" s="14">
        <v>0.25</v>
      </c>
      <c r="J8" s="14">
        <v>0.25</v>
      </c>
    </row>
    <row r="9" spans="1:10" x14ac:dyDescent="0.15">
      <c r="A9" s="13">
        <v>8</v>
      </c>
      <c r="B9" s="14" t="s">
        <v>69</v>
      </c>
      <c r="C9" s="13" t="s">
        <v>65</v>
      </c>
      <c r="D9" s="14">
        <v>0.11</v>
      </c>
      <c r="E9" s="14">
        <v>0.11</v>
      </c>
      <c r="F9" s="14">
        <v>0.11</v>
      </c>
      <c r="G9" s="14">
        <v>0.11</v>
      </c>
      <c r="H9" s="14">
        <v>0.11</v>
      </c>
      <c r="I9" s="14">
        <v>0.11</v>
      </c>
      <c r="J9" s="14">
        <v>0.11</v>
      </c>
    </row>
    <row r="10" spans="1:10" x14ac:dyDescent="0.15">
      <c r="A10" s="13">
        <v>9</v>
      </c>
      <c r="B10" s="14" t="s">
        <v>68</v>
      </c>
      <c r="C10" s="13" t="s">
        <v>65</v>
      </c>
      <c r="D10" s="14">
        <v>90.07</v>
      </c>
      <c r="E10" s="14">
        <v>90.05</v>
      </c>
      <c r="F10" s="14">
        <v>90.1</v>
      </c>
      <c r="G10" s="14">
        <v>89.92</v>
      </c>
      <c r="H10" s="14">
        <v>89.59</v>
      </c>
      <c r="I10" s="14">
        <v>89.68</v>
      </c>
      <c r="J10" s="14">
        <v>89.37</v>
      </c>
    </row>
    <row r="11" spans="1:10" ht="18.75" x14ac:dyDescent="0.15">
      <c r="A11" s="13">
        <v>10</v>
      </c>
      <c r="B11" s="14" t="s">
        <v>67</v>
      </c>
      <c r="C11" s="13" t="s">
        <v>65</v>
      </c>
      <c r="D11" s="14">
        <v>94.67</v>
      </c>
      <c r="E11" s="14">
        <v>94.65</v>
      </c>
      <c r="F11" s="15">
        <v>94.7</v>
      </c>
      <c r="G11" s="14">
        <v>94.51</v>
      </c>
      <c r="H11" s="14">
        <v>94.16</v>
      </c>
      <c r="I11" s="14">
        <v>94.26</v>
      </c>
      <c r="J11" s="14">
        <v>93.94</v>
      </c>
    </row>
    <row r="12" spans="1:10" x14ac:dyDescent="0.15">
      <c r="A12" s="13">
        <v>11</v>
      </c>
      <c r="B12" s="14" t="s">
        <v>66</v>
      </c>
      <c r="C12" s="13" t="s">
        <v>65</v>
      </c>
      <c r="D12" s="14"/>
      <c r="E12" s="14">
        <v>94.65</v>
      </c>
      <c r="F12" s="14"/>
      <c r="G12" s="14"/>
      <c r="H12" s="14"/>
      <c r="I12" s="14"/>
      <c r="J12" s="14"/>
    </row>
    <row r="13" spans="1:10" x14ac:dyDescent="0.15">
      <c r="A13" s="13">
        <v>12</v>
      </c>
      <c r="B13" s="14" t="s">
        <v>64</v>
      </c>
      <c r="C13" s="13" t="s">
        <v>42</v>
      </c>
      <c r="D13" s="14">
        <v>344.4</v>
      </c>
      <c r="E13" s="14">
        <v>334.3</v>
      </c>
      <c r="F13" s="14">
        <v>321.89999999999998</v>
      </c>
      <c r="G13" s="14">
        <v>244.9</v>
      </c>
      <c r="H13" s="14">
        <v>169.1</v>
      </c>
      <c r="I13" s="14">
        <v>139</v>
      </c>
      <c r="J13" s="14">
        <v>108.8</v>
      </c>
    </row>
    <row r="14" spans="1:10" x14ac:dyDescent="0.15">
      <c r="A14" s="13">
        <v>13</v>
      </c>
      <c r="B14" s="14" t="s">
        <v>63</v>
      </c>
      <c r="C14" s="16" t="s">
        <v>157</v>
      </c>
      <c r="D14" s="14">
        <v>71.91</v>
      </c>
      <c r="E14" s="14"/>
      <c r="F14" s="14"/>
      <c r="G14" s="14"/>
      <c r="H14" s="14"/>
      <c r="I14" s="14"/>
      <c r="J14" s="14"/>
    </row>
    <row r="15" spans="1:10" x14ac:dyDescent="0.15">
      <c r="A15" s="13">
        <v>14</v>
      </c>
      <c r="B15" s="14" t="s">
        <v>62</v>
      </c>
      <c r="C15" s="16" t="s">
        <v>158</v>
      </c>
      <c r="D15" s="14">
        <v>4848</v>
      </c>
      <c r="E15" s="14"/>
      <c r="F15" s="14"/>
      <c r="G15" s="14"/>
      <c r="H15" s="14"/>
      <c r="I15" s="14"/>
      <c r="J15" s="14"/>
    </row>
    <row r="16" spans="1:10" x14ac:dyDescent="0.15">
      <c r="A16" s="13">
        <v>15</v>
      </c>
      <c r="B16" s="14" t="s">
        <v>61</v>
      </c>
      <c r="C16" s="16" t="s">
        <v>158</v>
      </c>
      <c r="D16" s="14">
        <v>1060</v>
      </c>
      <c r="E16" s="14"/>
      <c r="F16" s="14"/>
      <c r="G16" s="14"/>
      <c r="H16" s="14"/>
      <c r="I16" s="14"/>
      <c r="J16" s="14"/>
    </row>
    <row r="17" spans="1:10" x14ac:dyDescent="0.15">
      <c r="A17" s="13">
        <v>16</v>
      </c>
      <c r="B17" s="14" t="s">
        <v>60</v>
      </c>
      <c r="C17" s="16" t="s">
        <v>159</v>
      </c>
      <c r="D17" s="14">
        <v>9036</v>
      </c>
      <c r="E17" s="14">
        <v>8763</v>
      </c>
      <c r="F17" s="14">
        <v>8436</v>
      </c>
      <c r="G17" s="14">
        <v>6404</v>
      </c>
      <c r="H17" s="14">
        <v>4388</v>
      </c>
      <c r="I17" s="14">
        <v>3615</v>
      </c>
      <c r="J17" s="14">
        <v>2800</v>
      </c>
    </row>
    <row r="18" spans="1:10" x14ac:dyDescent="0.15">
      <c r="A18" s="13">
        <v>17</v>
      </c>
      <c r="B18" s="14" t="s">
        <v>59</v>
      </c>
      <c r="C18" s="13"/>
      <c r="D18" s="14">
        <v>1.1499999999999999</v>
      </c>
      <c r="E18" s="14">
        <v>1.1499999999999999</v>
      </c>
      <c r="F18" s="14">
        <v>1.1499999999999999</v>
      </c>
      <c r="G18" s="14">
        <v>1.21</v>
      </c>
      <c r="H18" s="14">
        <v>1.3</v>
      </c>
      <c r="I18" s="14">
        <v>1.38</v>
      </c>
      <c r="J18" s="14">
        <v>1.4</v>
      </c>
    </row>
    <row r="19" spans="1:10" x14ac:dyDescent="0.15">
      <c r="A19" s="13">
        <v>18</v>
      </c>
      <c r="B19" s="14" t="s">
        <v>58</v>
      </c>
      <c r="C19" s="13" t="s">
        <v>57</v>
      </c>
      <c r="D19" s="14">
        <v>5</v>
      </c>
      <c r="E19" s="14">
        <v>5</v>
      </c>
      <c r="F19" s="14">
        <v>5</v>
      </c>
      <c r="G19" s="14">
        <v>4</v>
      </c>
      <c r="H19" s="14">
        <v>3</v>
      </c>
      <c r="I19" s="14">
        <v>3</v>
      </c>
      <c r="J19" s="14">
        <v>2</v>
      </c>
    </row>
    <row r="20" spans="1:10" x14ac:dyDescent="0.15">
      <c r="A20" s="13">
        <v>19</v>
      </c>
      <c r="B20" s="14" t="s">
        <v>56</v>
      </c>
      <c r="C20" s="13" t="s">
        <v>2</v>
      </c>
      <c r="D20" s="14">
        <v>120</v>
      </c>
      <c r="E20" s="14">
        <v>120</v>
      </c>
      <c r="F20" s="14">
        <v>121</v>
      </c>
      <c r="G20" s="14">
        <v>115</v>
      </c>
      <c r="H20" s="14">
        <v>106</v>
      </c>
      <c r="I20" s="14">
        <v>96</v>
      </c>
      <c r="J20" s="14">
        <v>100</v>
      </c>
    </row>
    <row r="21" spans="1:10" ht="18.75" x14ac:dyDescent="0.15">
      <c r="A21" s="13">
        <v>20</v>
      </c>
      <c r="B21" s="14" t="s">
        <v>55</v>
      </c>
      <c r="C21" s="13" t="s">
        <v>2</v>
      </c>
      <c r="D21" s="14">
        <v>117</v>
      </c>
      <c r="E21" s="14">
        <v>117</v>
      </c>
      <c r="F21" s="15">
        <v>117</v>
      </c>
      <c r="G21" s="14">
        <v>111</v>
      </c>
      <c r="H21" s="14">
        <v>102</v>
      </c>
      <c r="I21" s="14">
        <v>92</v>
      </c>
      <c r="J21" s="14">
        <v>94</v>
      </c>
    </row>
    <row r="22" spans="1:10" x14ac:dyDescent="0.15">
      <c r="A22" s="13">
        <v>21</v>
      </c>
      <c r="B22" s="14" t="s">
        <v>54</v>
      </c>
      <c r="C22" s="13" t="s">
        <v>31</v>
      </c>
      <c r="D22" s="14">
        <v>314</v>
      </c>
      <c r="E22" s="14">
        <v>314</v>
      </c>
      <c r="F22" s="14">
        <v>314</v>
      </c>
      <c r="G22" s="14">
        <v>302</v>
      </c>
      <c r="H22" s="14">
        <v>276</v>
      </c>
      <c r="I22" s="14">
        <v>263</v>
      </c>
      <c r="J22" s="14">
        <v>248</v>
      </c>
    </row>
    <row r="23" spans="1:10" x14ac:dyDescent="0.15">
      <c r="A23" s="13">
        <v>22</v>
      </c>
      <c r="B23" s="14" t="s">
        <v>53</v>
      </c>
      <c r="C23" s="13" t="s">
        <v>42</v>
      </c>
      <c r="D23" s="14">
        <v>54.2</v>
      </c>
      <c r="E23" s="14">
        <v>52.6</v>
      </c>
      <c r="F23" s="14">
        <v>50.6</v>
      </c>
      <c r="G23" s="14">
        <v>37.4</v>
      </c>
      <c r="H23" s="14">
        <v>24.2</v>
      </c>
      <c r="I23" s="14">
        <v>19.5</v>
      </c>
      <c r="J23" s="14">
        <v>14.8</v>
      </c>
    </row>
    <row r="24" spans="1:10" x14ac:dyDescent="0.15">
      <c r="A24" s="13">
        <v>23</v>
      </c>
      <c r="B24" s="14" t="s">
        <v>52</v>
      </c>
      <c r="C24" s="13" t="s">
        <v>42</v>
      </c>
      <c r="D24" s="14">
        <v>54.2</v>
      </c>
      <c r="E24" s="14">
        <v>52.6</v>
      </c>
      <c r="F24" s="14">
        <v>50.7</v>
      </c>
      <c r="G24" s="14">
        <v>37.299999999999997</v>
      </c>
      <c r="H24" s="14">
        <v>24.2</v>
      </c>
      <c r="I24" s="14">
        <v>19.399999999999999</v>
      </c>
      <c r="J24" s="14">
        <v>14.7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G13" sqref="G13:G14"/>
    </sheetView>
  </sheetViews>
  <sheetFormatPr defaultRowHeight="13.5" x14ac:dyDescent="0.15"/>
  <cols>
    <col min="1" max="1" width="5.25" bestFit="1" customWidth="1"/>
    <col min="2" max="2" width="17.25" bestFit="1" customWidth="1"/>
    <col min="4" max="4" width="5.25" bestFit="1" customWidth="1"/>
    <col min="5" max="5" width="5.5" bestFit="1" customWidth="1"/>
    <col min="6" max="7" width="4.5" bestFit="1" customWidth="1"/>
    <col min="8" max="11" width="7.5" bestFit="1" customWidth="1"/>
  </cols>
  <sheetData>
    <row r="1" spans="1:11" s="2" customFormat="1" x14ac:dyDescent="0.15">
      <c r="A1" s="2" t="s">
        <v>28</v>
      </c>
      <c r="B1" s="2" t="s">
        <v>27</v>
      </c>
      <c r="C1" s="2" t="s">
        <v>26</v>
      </c>
      <c r="D1" s="2" t="s">
        <v>0</v>
      </c>
      <c r="E1" s="2" t="s">
        <v>25</v>
      </c>
      <c r="F1" s="2" t="s">
        <v>24</v>
      </c>
      <c r="G1" s="2" t="s">
        <v>1</v>
      </c>
      <c r="H1" s="2" t="s">
        <v>23</v>
      </c>
      <c r="I1" s="2" t="s">
        <v>22</v>
      </c>
      <c r="J1" s="2" t="s">
        <v>21</v>
      </c>
      <c r="K1" s="2" t="s">
        <v>20</v>
      </c>
    </row>
    <row r="2" spans="1:11" x14ac:dyDescent="0.15">
      <c r="A2" s="3">
        <v>1</v>
      </c>
      <c r="B2" s="3" t="s">
        <v>82</v>
      </c>
      <c r="C2" s="3"/>
      <c r="D2" s="3" t="s">
        <v>2</v>
      </c>
      <c r="E2" s="3">
        <v>480</v>
      </c>
      <c r="F2" s="3">
        <v>478</v>
      </c>
      <c r="G2" s="3">
        <v>476</v>
      </c>
      <c r="H2" s="3">
        <v>454</v>
      </c>
      <c r="I2" s="3">
        <v>416</v>
      </c>
      <c r="J2" s="3">
        <v>413</v>
      </c>
      <c r="K2" s="3">
        <v>391</v>
      </c>
    </row>
    <row r="3" spans="1:11" x14ac:dyDescent="0.15">
      <c r="A3" s="3">
        <v>2</v>
      </c>
      <c r="B3" s="3" t="s">
        <v>81</v>
      </c>
      <c r="C3" s="3" t="s">
        <v>7</v>
      </c>
      <c r="D3" s="3" t="s">
        <v>2</v>
      </c>
      <c r="E3" s="3">
        <v>475</v>
      </c>
      <c r="F3" s="3">
        <v>473</v>
      </c>
      <c r="G3" s="3">
        <v>470</v>
      </c>
      <c r="H3" s="3">
        <v>447</v>
      </c>
      <c r="I3" s="3">
        <v>408</v>
      </c>
      <c r="J3" s="3">
        <v>403</v>
      </c>
      <c r="K3" s="3">
        <v>380</v>
      </c>
    </row>
    <row r="4" spans="1:11" x14ac:dyDescent="0.15">
      <c r="A4" s="3">
        <v>3</v>
      </c>
      <c r="B4" s="3" t="s">
        <v>81</v>
      </c>
      <c r="C4" s="3" t="s">
        <v>8</v>
      </c>
      <c r="D4" s="3" t="s">
        <v>2</v>
      </c>
      <c r="E4" s="3">
        <v>479</v>
      </c>
      <c r="F4" s="3">
        <v>477</v>
      </c>
      <c r="G4" s="3">
        <v>475</v>
      </c>
      <c r="H4" s="3">
        <v>454</v>
      </c>
      <c r="I4" s="3">
        <v>417</v>
      </c>
      <c r="J4" s="3">
        <v>414</v>
      </c>
      <c r="K4" s="3">
        <v>395</v>
      </c>
    </row>
    <row r="5" spans="1:11" x14ac:dyDescent="0.15">
      <c r="A5" s="3">
        <v>4</v>
      </c>
      <c r="B5" s="3" t="s">
        <v>18</v>
      </c>
      <c r="C5" s="3" t="s">
        <v>7</v>
      </c>
      <c r="D5" s="3" t="s">
        <v>2</v>
      </c>
      <c r="E5" s="3">
        <v>479</v>
      </c>
      <c r="F5" s="3">
        <v>477</v>
      </c>
      <c r="G5" s="3">
        <v>475</v>
      </c>
      <c r="H5" s="3">
        <v>454</v>
      </c>
      <c r="I5" s="3">
        <v>417</v>
      </c>
      <c r="J5" s="3">
        <v>414</v>
      </c>
      <c r="K5" s="3">
        <v>395</v>
      </c>
    </row>
    <row r="6" spans="1:11" x14ac:dyDescent="0.15">
      <c r="A6" s="3">
        <v>5</v>
      </c>
      <c r="B6" s="3" t="s">
        <v>18</v>
      </c>
      <c r="C6" s="3" t="s">
        <v>8</v>
      </c>
      <c r="D6" s="3" t="s">
        <v>2</v>
      </c>
      <c r="E6" s="3">
        <v>533</v>
      </c>
      <c r="F6" s="3">
        <v>533</v>
      </c>
      <c r="G6" s="3">
        <v>532</v>
      </c>
      <c r="H6" s="3">
        <v>527</v>
      </c>
      <c r="I6" s="3">
        <v>522</v>
      </c>
      <c r="J6" s="3">
        <v>528</v>
      </c>
      <c r="K6" s="3">
        <v>533</v>
      </c>
    </row>
    <row r="7" spans="1:11" x14ac:dyDescent="0.15">
      <c r="A7" s="3">
        <v>6</v>
      </c>
      <c r="B7" s="18" t="s">
        <v>80</v>
      </c>
      <c r="C7" s="3" t="s">
        <v>7</v>
      </c>
      <c r="D7" s="3" t="s">
        <v>2</v>
      </c>
      <c r="E7" s="3">
        <v>519</v>
      </c>
      <c r="F7" s="3">
        <v>518</v>
      </c>
      <c r="G7" s="3">
        <v>517</v>
      </c>
      <c r="H7" s="3">
        <v>517</v>
      </c>
      <c r="I7" s="3">
        <v>515</v>
      </c>
      <c r="J7" s="3">
        <v>522</v>
      </c>
      <c r="K7" s="3">
        <v>519</v>
      </c>
    </row>
    <row r="8" spans="1:11" x14ac:dyDescent="0.15">
      <c r="A8" s="3">
        <v>7</v>
      </c>
      <c r="B8" s="19" t="s">
        <v>80</v>
      </c>
      <c r="C8" s="3" t="s">
        <v>8</v>
      </c>
      <c r="D8" s="3" t="s">
        <v>2</v>
      </c>
      <c r="E8" s="3">
        <v>575</v>
      </c>
      <c r="F8" s="3">
        <v>575</v>
      </c>
      <c r="G8" s="3">
        <v>575</v>
      </c>
      <c r="H8" s="3">
        <v>578</v>
      </c>
      <c r="I8" s="3">
        <v>585</v>
      </c>
      <c r="J8" s="3">
        <v>590</v>
      </c>
      <c r="K8" s="3">
        <v>595</v>
      </c>
    </row>
    <row r="9" spans="1:11" x14ac:dyDescent="0.15">
      <c r="A9" s="3">
        <v>8</v>
      </c>
      <c r="B9" s="3" t="s">
        <v>79</v>
      </c>
      <c r="C9" s="3" t="s">
        <v>7</v>
      </c>
      <c r="D9" s="3" t="s">
        <v>2</v>
      </c>
      <c r="E9" s="3">
        <v>523</v>
      </c>
      <c r="F9" s="3">
        <v>523</v>
      </c>
      <c r="G9" s="3">
        <v>523</v>
      </c>
      <c r="H9" s="3">
        <v>526</v>
      </c>
      <c r="I9" s="3">
        <v>530</v>
      </c>
      <c r="J9" s="3">
        <v>521</v>
      </c>
      <c r="K9" s="3">
        <v>521</v>
      </c>
    </row>
    <row r="10" spans="1:11" x14ac:dyDescent="0.15">
      <c r="A10" s="3">
        <v>9</v>
      </c>
      <c r="B10" s="3" t="s">
        <v>79</v>
      </c>
      <c r="C10" s="3" t="s">
        <v>8</v>
      </c>
      <c r="D10" s="3" t="s">
        <v>2</v>
      </c>
      <c r="E10" s="3">
        <v>575</v>
      </c>
      <c r="F10" s="3">
        <v>576</v>
      </c>
      <c r="G10" s="3">
        <v>576</v>
      </c>
      <c r="H10" s="3">
        <v>581</v>
      </c>
      <c r="I10" s="3">
        <v>588</v>
      </c>
      <c r="J10" s="3">
        <v>577</v>
      </c>
      <c r="K10" s="3">
        <v>583</v>
      </c>
    </row>
    <row r="11" spans="1:11" x14ac:dyDescent="0.15">
      <c r="A11" s="3">
        <v>10</v>
      </c>
      <c r="B11" s="3" t="s">
        <v>15</v>
      </c>
      <c r="C11" s="3" t="s">
        <v>7</v>
      </c>
      <c r="D11" s="3" t="s">
        <v>2</v>
      </c>
      <c r="E11" s="3">
        <v>525</v>
      </c>
      <c r="F11" s="3">
        <v>524</v>
      </c>
      <c r="G11" s="3">
        <v>523</v>
      </c>
      <c r="H11" s="3">
        <v>516</v>
      </c>
      <c r="I11" s="3">
        <v>507</v>
      </c>
      <c r="J11" s="3">
        <v>511</v>
      </c>
      <c r="K11" s="3">
        <v>514</v>
      </c>
    </row>
    <row r="12" spans="1:11" x14ac:dyDescent="0.15">
      <c r="A12" s="3">
        <v>11</v>
      </c>
      <c r="B12" s="3" t="s">
        <v>15</v>
      </c>
      <c r="C12" s="3" t="s">
        <v>8</v>
      </c>
      <c r="D12" s="3" t="s">
        <v>2</v>
      </c>
      <c r="E12" s="3">
        <v>605</v>
      </c>
      <c r="F12" s="3">
        <v>605</v>
      </c>
      <c r="G12" s="3">
        <v>605</v>
      </c>
      <c r="H12" s="3">
        <v>605</v>
      </c>
      <c r="I12" s="3">
        <v>605</v>
      </c>
      <c r="J12" s="3">
        <v>605</v>
      </c>
      <c r="K12" s="3">
        <v>605</v>
      </c>
    </row>
    <row r="13" spans="1:11" x14ac:dyDescent="0.15">
      <c r="A13" s="3">
        <v>12</v>
      </c>
      <c r="B13" s="18" t="s">
        <v>78</v>
      </c>
      <c r="C13" s="3" t="s">
        <v>7</v>
      </c>
      <c r="D13" s="3" t="s">
        <v>2</v>
      </c>
      <c r="E13" s="3">
        <v>574</v>
      </c>
      <c r="F13" s="3">
        <v>574</v>
      </c>
      <c r="G13" s="3">
        <v>574</v>
      </c>
      <c r="H13" s="3">
        <v>577</v>
      </c>
      <c r="I13" s="3">
        <v>584</v>
      </c>
      <c r="J13" s="3">
        <v>589</v>
      </c>
      <c r="K13" s="3">
        <v>594</v>
      </c>
    </row>
    <row r="14" spans="1:11" x14ac:dyDescent="0.15">
      <c r="A14" s="3">
        <v>13</v>
      </c>
      <c r="B14" s="19" t="s">
        <v>78</v>
      </c>
      <c r="C14" s="3" t="s">
        <v>8</v>
      </c>
      <c r="D14" s="3" t="s">
        <v>2</v>
      </c>
      <c r="E14" s="3">
        <v>613</v>
      </c>
      <c r="F14" s="3">
        <v>613</v>
      </c>
      <c r="G14" s="3">
        <v>613</v>
      </c>
      <c r="H14" s="3">
        <v>613</v>
      </c>
      <c r="I14" s="3">
        <v>613</v>
      </c>
      <c r="J14" s="3">
        <v>613</v>
      </c>
      <c r="K14" s="3">
        <v>613</v>
      </c>
    </row>
    <row r="15" spans="1:11" x14ac:dyDescent="0.15">
      <c r="A15" s="3">
        <v>14</v>
      </c>
      <c r="B15" s="3" t="s">
        <v>77</v>
      </c>
      <c r="C15" s="3" t="s">
        <v>7</v>
      </c>
      <c r="D15" s="3" t="s">
        <v>2</v>
      </c>
      <c r="E15" s="3">
        <v>575</v>
      </c>
      <c r="F15" s="3">
        <v>576</v>
      </c>
      <c r="G15" s="3">
        <v>576</v>
      </c>
      <c r="H15" s="3">
        <v>581</v>
      </c>
      <c r="I15" s="3">
        <v>588</v>
      </c>
      <c r="J15" s="3">
        <v>577</v>
      </c>
      <c r="K15" s="3">
        <v>583</v>
      </c>
    </row>
    <row r="16" spans="1:11" x14ac:dyDescent="0.15">
      <c r="A16" s="3">
        <v>15</v>
      </c>
      <c r="B16" s="3" t="s">
        <v>77</v>
      </c>
      <c r="C16" s="3" t="s">
        <v>8</v>
      </c>
      <c r="D16" s="3" t="s">
        <v>2</v>
      </c>
      <c r="E16" s="3">
        <v>613</v>
      </c>
      <c r="F16" s="3">
        <v>613</v>
      </c>
      <c r="G16" s="3">
        <v>613</v>
      </c>
      <c r="H16" s="3">
        <v>613</v>
      </c>
      <c r="I16" s="3">
        <v>613</v>
      </c>
      <c r="J16" s="3">
        <v>601</v>
      </c>
      <c r="K16" s="3">
        <v>600</v>
      </c>
    </row>
    <row r="17" spans="1:11" x14ac:dyDescent="0.15">
      <c r="A17" s="3">
        <v>16</v>
      </c>
      <c r="B17" s="3" t="s">
        <v>83</v>
      </c>
      <c r="C17" s="3" t="s">
        <v>7</v>
      </c>
      <c r="D17" s="3" t="s">
        <v>2</v>
      </c>
      <c r="E17" s="3">
        <v>432</v>
      </c>
      <c r="F17" s="3">
        <v>433</v>
      </c>
      <c r="G17" s="3">
        <v>433</v>
      </c>
      <c r="H17" s="3">
        <v>437</v>
      </c>
      <c r="I17" s="3">
        <v>440</v>
      </c>
      <c r="J17" s="3">
        <v>441</v>
      </c>
      <c r="K17" s="3">
        <v>445</v>
      </c>
    </row>
    <row r="18" spans="1:11" x14ac:dyDescent="0.15">
      <c r="A18" s="3">
        <v>17</v>
      </c>
      <c r="B18" s="3" t="s">
        <v>83</v>
      </c>
      <c r="C18" s="3" t="s">
        <v>8</v>
      </c>
      <c r="D18" s="3" t="s">
        <v>2</v>
      </c>
      <c r="E18" s="3">
        <v>523</v>
      </c>
      <c r="F18" s="3">
        <v>523</v>
      </c>
      <c r="G18" s="3">
        <v>523</v>
      </c>
      <c r="H18" s="3">
        <v>526</v>
      </c>
      <c r="I18" s="3">
        <v>530</v>
      </c>
      <c r="J18" s="3">
        <v>521</v>
      </c>
      <c r="K18" s="3">
        <v>521</v>
      </c>
    </row>
    <row r="19" spans="1:11" x14ac:dyDescent="0.15">
      <c r="A19" s="3">
        <v>18</v>
      </c>
      <c r="B19" s="3" t="s">
        <v>11</v>
      </c>
      <c r="C19" s="3" t="s">
        <v>7</v>
      </c>
      <c r="D19" s="3" t="s">
        <v>2</v>
      </c>
      <c r="E19" s="3">
        <v>314</v>
      </c>
      <c r="F19" s="3">
        <v>314</v>
      </c>
      <c r="G19" s="3">
        <v>314</v>
      </c>
      <c r="H19" s="3">
        <v>302</v>
      </c>
      <c r="I19" s="3">
        <v>276</v>
      </c>
      <c r="J19" s="3">
        <v>263</v>
      </c>
      <c r="K19" s="3">
        <v>248</v>
      </c>
    </row>
    <row r="20" spans="1:11" x14ac:dyDescent="0.15">
      <c r="A20" s="3">
        <v>19</v>
      </c>
      <c r="B20" s="3" t="s">
        <v>11</v>
      </c>
      <c r="C20" s="3" t="s">
        <v>8</v>
      </c>
      <c r="D20" s="3" t="s">
        <v>2</v>
      </c>
      <c r="E20" s="3">
        <v>344</v>
      </c>
      <c r="F20" s="3">
        <v>344</v>
      </c>
      <c r="G20" s="3">
        <v>344</v>
      </c>
      <c r="H20" s="3">
        <v>336</v>
      </c>
      <c r="I20" s="3">
        <v>324</v>
      </c>
      <c r="J20" s="3">
        <v>314</v>
      </c>
      <c r="K20" s="3">
        <v>308</v>
      </c>
    </row>
    <row r="21" spans="1:11" x14ac:dyDescent="0.15">
      <c r="A21" s="3">
        <v>20</v>
      </c>
      <c r="B21" s="18" t="s">
        <v>84</v>
      </c>
      <c r="C21" s="3" t="s">
        <v>7</v>
      </c>
      <c r="D21" s="3" t="s">
        <v>2</v>
      </c>
      <c r="E21" s="3">
        <v>429</v>
      </c>
      <c r="F21" s="3">
        <v>428</v>
      </c>
      <c r="G21" s="3">
        <v>427</v>
      </c>
      <c r="H21" s="3">
        <v>428</v>
      </c>
      <c r="I21" s="3">
        <v>433</v>
      </c>
      <c r="J21" s="3">
        <v>435</v>
      </c>
      <c r="K21" s="3">
        <v>436</v>
      </c>
    </row>
    <row r="22" spans="1:11" x14ac:dyDescent="0.15">
      <c r="A22" s="3">
        <v>21</v>
      </c>
      <c r="B22" s="19" t="s">
        <v>84</v>
      </c>
      <c r="C22" s="3" t="s">
        <v>8</v>
      </c>
      <c r="D22" s="3" t="s">
        <v>2</v>
      </c>
      <c r="E22" s="3">
        <v>519</v>
      </c>
      <c r="F22" s="3">
        <v>518</v>
      </c>
      <c r="G22" s="3">
        <v>517</v>
      </c>
      <c r="H22" s="3">
        <v>517</v>
      </c>
      <c r="I22" s="3">
        <v>515</v>
      </c>
      <c r="J22" s="3">
        <v>522</v>
      </c>
      <c r="K22" s="3">
        <v>519</v>
      </c>
    </row>
    <row r="23" spans="1:11" x14ac:dyDescent="0.15">
      <c r="A23" s="3">
        <v>22</v>
      </c>
      <c r="B23" s="3" t="s">
        <v>9</v>
      </c>
      <c r="C23" s="3" t="s">
        <v>7</v>
      </c>
      <c r="D23" s="3" t="s">
        <v>2</v>
      </c>
      <c r="E23" s="6">
        <v>314</v>
      </c>
      <c r="F23" s="6">
        <v>314</v>
      </c>
      <c r="G23" s="6">
        <v>314</v>
      </c>
      <c r="H23" s="6">
        <v>302</v>
      </c>
      <c r="I23" s="6">
        <v>276</v>
      </c>
      <c r="J23" s="6">
        <v>263</v>
      </c>
      <c r="K23" s="6">
        <v>248</v>
      </c>
    </row>
    <row r="24" spans="1:11" x14ac:dyDescent="0.15">
      <c r="A24" s="3">
        <v>23</v>
      </c>
      <c r="B24" s="3" t="s">
        <v>9</v>
      </c>
      <c r="C24" s="3" t="s">
        <v>8</v>
      </c>
      <c r="D24" s="3" t="s">
        <v>2</v>
      </c>
      <c r="E24" s="3">
        <v>353</v>
      </c>
      <c r="F24" s="3">
        <v>353</v>
      </c>
      <c r="G24" s="3">
        <v>352</v>
      </c>
      <c r="H24" s="3">
        <v>341</v>
      </c>
      <c r="I24" s="3">
        <v>323</v>
      </c>
      <c r="J24" s="3">
        <v>322</v>
      </c>
      <c r="K24" s="3">
        <v>315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10" workbookViewId="0">
      <selection activeCell="G6" sqref="G6"/>
    </sheetView>
  </sheetViews>
  <sheetFormatPr defaultRowHeight="13.5" x14ac:dyDescent="0.15"/>
  <cols>
    <col min="1" max="1" width="9" style="2"/>
    <col min="2" max="2" width="19.25" style="1" bestFit="1" customWidth="1"/>
    <col min="3" max="16384" width="9" style="1"/>
  </cols>
  <sheetData>
    <row r="1" spans="1:11" s="2" customFormat="1" x14ac:dyDescent="0.15">
      <c r="A1" s="2" t="s">
        <v>28</v>
      </c>
      <c r="B1" s="2" t="s">
        <v>27</v>
      </c>
      <c r="C1" s="2" t="s">
        <v>26</v>
      </c>
      <c r="D1" s="2" t="s">
        <v>0</v>
      </c>
      <c r="E1" s="2" t="s">
        <v>25</v>
      </c>
      <c r="F1" s="2" t="s">
        <v>24</v>
      </c>
      <c r="G1" s="2" t="s">
        <v>1</v>
      </c>
      <c r="H1" s="2" t="s">
        <v>23</v>
      </c>
      <c r="I1" s="2" t="s">
        <v>22</v>
      </c>
      <c r="J1" s="2" t="s">
        <v>21</v>
      </c>
      <c r="K1" s="2" t="s">
        <v>20</v>
      </c>
    </row>
    <row r="2" spans="1:11" x14ac:dyDescent="0.15">
      <c r="A2" s="2">
        <v>1</v>
      </c>
      <c r="B2" s="1" t="s">
        <v>19</v>
      </c>
      <c r="C2" s="1" t="s">
        <v>8</v>
      </c>
      <c r="D2" s="1" t="s">
        <v>2</v>
      </c>
      <c r="F2" s="1">
        <v>1242</v>
      </c>
      <c r="G2" s="1">
        <v>1234</v>
      </c>
      <c r="H2" s="1">
        <v>1228</v>
      </c>
      <c r="I2" s="1">
        <v>1148</v>
      </c>
      <c r="J2" s="1">
        <v>1077</v>
      </c>
      <c r="K2" s="1">
        <v>1006</v>
      </c>
    </row>
    <row r="3" spans="1:11" x14ac:dyDescent="0.15">
      <c r="A3" s="2">
        <v>2</v>
      </c>
      <c r="B3" s="1" t="s">
        <v>18</v>
      </c>
      <c r="C3" s="1" t="s">
        <v>7</v>
      </c>
      <c r="D3" s="1" t="s">
        <v>2</v>
      </c>
      <c r="E3" s="1">
        <v>1242</v>
      </c>
      <c r="F3" s="1">
        <v>1234</v>
      </c>
      <c r="G3" s="1">
        <v>1228</v>
      </c>
      <c r="H3" s="1">
        <v>1148</v>
      </c>
      <c r="I3" s="1">
        <v>1077</v>
      </c>
      <c r="J3" s="1">
        <v>1006</v>
      </c>
      <c r="K3" s="1">
        <v>984</v>
      </c>
    </row>
    <row r="4" spans="1:11" x14ac:dyDescent="0.15">
      <c r="A4" s="2">
        <v>3</v>
      </c>
      <c r="B4" s="1" t="s">
        <v>18</v>
      </c>
      <c r="C4" s="1" t="s">
        <v>8</v>
      </c>
      <c r="D4" s="1" t="s">
        <v>2</v>
      </c>
      <c r="E4" s="1">
        <v>1166</v>
      </c>
      <c r="F4" s="1">
        <v>1156</v>
      </c>
      <c r="G4" s="1">
        <v>1146</v>
      </c>
      <c r="H4" s="1">
        <v>1054</v>
      </c>
      <c r="I4" s="1">
        <v>962</v>
      </c>
      <c r="J4" s="1">
        <v>898</v>
      </c>
      <c r="K4" s="1">
        <v>857</v>
      </c>
    </row>
    <row r="5" spans="1:11" x14ac:dyDescent="0.15">
      <c r="A5" s="2">
        <v>4</v>
      </c>
      <c r="B5" s="1" t="s">
        <v>17</v>
      </c>
      <c r="C5" s="1" t="s">
        <v>7</v>
      </c>
      <c r="D5" s="1" t="s">
        <v>2</v>
      </c>
      <c r="E5" s="1">
        <v>1166</v>
      </c>
      <c r="F5" s="1">
        <v>1156</v>
      </c>
      <c r="G5" s="1">
        <v>1146</v>
      </c>
      <c r="H5" s="1">
        <v>1054</v>
      </c>
      <c r="I5" s="1">
        <v>962</v>
      </c>
      <c r="J5" s="1">
        <v>898</v>
      </c>
      <c r="K5" s="1">
        <v>857</v>
      </c>
    </row>
    <row r="6" spans="1:11" x14ac:dyDescent="0.15">
      <c r="A6" s="2">
        <v>5</v>
      </c>
      <c r="B6" s="1" t="s">
        <v>17</v>
      </c>
      <c r="C6" s="1" t="s">
        <v>8</v>
      </c>
      <c r="D6" s="1" t="s">
        <v>2</v>
      </c>
      <c r="E6" s="1">
        <v>1080</v>
      </c>
      <c r="F6" s="1">
        <v>1070</v>
      </c>
      <c r="G6" s="1">
        <v>1060</v>
      </c>
      <c r="H6" s="1">
        <v>975</v>
      </c>
      <c r="I6" s="1">
        <v>888</v>
      </c>
      <c r="J6" s="1">
        <v>832</v>
      </c>
      <c r="K6" s="1">
        <v>791</v>
      </c>
    </row>
    <row r="7" spans="1:11" x14ac:dyDescent="0.15">
      <c r="A7" s="2">
        <v>6</v>
      </c>
      <c r="B7" s="17" t="s">
        <v>16</v>
      </c>
      <c r="C7" s="17" t="s">
        <v>7</v>
      </c>
      <c r="D7" s="17" t="s">
        <v>2</v>
      </c>
      <c r="E7" s="17">
        <v>1166</v>
      </c>
      <c r="F7" s="17">
        <v>1156</v>
      </c>
      <c r="G7" s="17">
        <v>1146</v>
      </c>
      <c r="H7" s="17">
        <v>1054</v>
      </c>
      <c r="I7" s="17">
        <v>962</v>
      </c>
      <c r="J7" s="17">
        <v>898</v>
      </c>
      <c r="K7" s="17">
        <v>857</v>
      </c>
    </row>
    <row r="8" spans="1:11" x14ac:dyDescent="0.15">
      <c r="A8" s="2">
        <v>7</v>
      </c>
      <c r="B8" s="17" t="s">
        <v>16</v>
      </c>
      <c r="C8" s="17" t="s">
        <v>8</v>
      </c>
      <c r="D8" s="17" t="s">
        <v>2</v>
      </c>
      <c r="E8" s="17">
        <v>1080</v>
      </c>
      <c r="F8" s="17">
        <v>1070</v>
      </c>
      <c r="G8" s="17">
        <v>1060</v>
      </c>
      <c r="H8" s="17">
        <v>975</v>
      </c>
      <c r="I8" s="17">
        <v>888</v>
      </c>
      <c r="J8" s="17">
        <v>832</v>
      </c>
      <c r="K8" s="17">
        <v>791</v>
      </c>
    </row>
    <row r="9" spans="1:11" x14ac:dyDescent="0.15">
      <c r="A9" s="2">
        <v>8</v>
      </c>
      <c r="B9" s="1" t="s">
        <v>15</v>
      </c>
      <c r="C9" s="1" t="s">
        <v>7</v>
      </c>
      <c r="D9" s="1" t="s">
        <v>2</v>
      </c>
      <c r="E9" s="1">
        <v>1074</v>
      </c>
      <c r="F9" s="1">
        <v>1065</v>
      </c>
      <c r="G9" s="1">
        <v>1054</v>
      </c>
      <c r="H9" s="1">
        <v>969</v>
      </c>
      <c r="I9" s="1">
        <v>882</v>
      </c>
      <c r="J9" s="1">
        <v>827</v>
      </c>
      <c r="K9" s="1">
        <v>786</v>
      </c>
    </row>
    <row r="10" spans="1:11" x14ac:dyDescent="0.15">
      <c r="A10" s="2">
        <v>9</v>
      </c>
      <c r="B10" s="1" t="s">
        <v>15</v>
      </c>
      <c r="C10" s="1" t="s">
        <v>8</v>
      </c>
      <c r="D10" s="1" t="s">
        <v>2</v>
      </c>
      <c r="E10" s="1">
        <v>885</v>
      </c>
      <c r="F10" s="1">
        <v>877</v>
      </c>
      <c r="G10" s="1">
        <v>868</v>
      </c>
      <c r="H10" s="1">
        <v>804</v>
      </c>
      <c r="I10" s="1">
        <v>739</v>
      </c>
      <c r="J10" s="1">
        <v>706</v>
      </c>
      <c r="K10" s="1">
        <v>676</v>
      </c>
    </row>
    <row r="11" spans="1:11" x14ac:dyDescent="0.15">
      <c r="A11" s="2">
        <v>10</v>
      </c>
      <c r="B11" s="1" t="s">
        <v>14</v>
      </c>
      <c r="C11" s="1" t="s">
        <v>7</v>
      </c>
      <c r="D11" s="1" t="s">
        <v>2</v>
      </c>
      <c r="E11" s="1">
        <v>878</v>
      </c>
      <c r="F11" s="1">
        <v>870</v>
      </c>
      <c r="G11" s="1">
        <v>861</v>
      </c>
      <c r="H11" s="1">
        <v>798</v>
      </c>
      <c r="I11" s="1">
        <v>732</v>
      </c>
      <c r="J11" s="1">
        <v>699</v>
      </c>
      <c r="K11" s="1">
        <v>670</v>
      </c>
    </row>
    <row r="12" spans="1:11" x14ac:dyDescent="0.15">
      <c r="A12" s="2">
        <v>11</v>
      </c>
      <c r="B12" s="1" t="s">
        <v>14</v>
      </c>
      <c r="C12" s="1" t="s">
        <v>8</v>
      </c>
      <c r="D12" s="1" t="s">
        <v>2</v>
      </c>
      <c r="E12" s="1">
        <v>773</v>
      </c>
      <c r="F12" s="1">
        <v>766</v>
      </c>
      <c r="G12" s="1">
        <v>760</v>
      </c>
      <c r="H12" s="1">
        <v>716</v>
      </c>
      <c r="I12" s="1">
        <v>672</v>
      </c>
      <c r="J12" s="1">
        <v>650</v>
      </c>
      <c r="K12" s="1">
        <v>633</v>
      </c>
    </row>
    <row r="13" spans="1:11" x14ac:dyDescent="0.15">
      <c r="A13" s="2">
        <v>12</v>
      </c>
      <c r="B13" s="17" t="s">
        <v>13</v>
      </c>
      <c r="C13" s="17" t="s">
        <v>7</v>
      </c>
      <c r="D13" s="17" t="s">
        <v>2</v>
      </c>
      <c r="E13" s="17">
        <v>878</v>
      </c>
      <c r="F13" s="17">
        <v>870</v>
      </c>
      <c r="G13" s="17">
        <v>861</v>
      </c>
      <c r="H13" s="17">
        <v>798</v>
      </c>
      <c r="I13" s="17">
        <v>732</v>
      </c>
      <c r="J13" s="17">
        <v>699</v>
      </c>
      <c r="K13" s="17">
        <v>670</v>
      </c>
    </row>
    <row r="14" spans="1:11" x14ac:dyDescent="0.15">
      <c r="A14" s="2">
        <v>13</v>
      </c>
      <c r="B14" s="17" t="s">
        <v>13</v>
      </c>
      <c r="C14" s="17" t="s">
        <v>8</v>
      </c>
      <c r="D14" s="17" t="s">
        <v>2</v>
      </c>
      <c r="E14" s="17">
        <v>773</v>
      </c>
      <c r="F14" s="17">
        <v>766</v>
      </c>
      <c r="G14" s="17">
        <v>760</v>
      </c>
      <c r="H14" s="17">
        <v>716</v>
      </c>
      <c r="I14" s="17">
        <v>672</v>
      </c>
      <c r="J14" s="17">
        <v>650</v>
      </c>
      <c r="K14" s="17">
        <v>633</v>
      </c>
    </row>
    <row r="15" spans="1:11" x14ac:dyDescent="0.15">
      <c r="A15" s="2">
        <v>14</v>
      </c>
      <c r="B15" s="17" t="s">
        <v>12</v>
      </c>
      <c r="C15" s="17" t="s">
        <v>7</v>
      </c>
      <c r="D15" s="17" t="s">
        <v>2</v>
      </c>
      <c r="E15" s="17">
        <v>767</v>
      </c>
      <c r="F15" s="17">
        <v>761</v>
      </c>
      <c r="G15" s="17">
        <v>754</v>
      </c>
      <c r="H15" s="17">
        <v>710</v>
      </c>
      <c r="I15" s="17">
        <v>666</v>
      </c>
      <c r="J15" s="17">
        <v>644</v>
      </c>
      <c r="K15" s="17">
        <v>625</v>
      </c>
    </row>
    <row r="16" spans="1:11" x14ac:dyDescent="0.15">
      <c r="A16" s="2">
        <v>15</v>
      </c>
      <c r="B16" s="17" t="s">
        <v>12</v>
      </c>
      <c r="C16" s="17" t="s">
        <v>8</v>
      </c>
      <c r="D16" s="17" t="s">
        <v>2</v>
      </c>
      <c r="E16" s="17">
        <v>506</v>
      </c>
      <c r="F16" s="17">
        <v>505</v>
      </c>
      <c r="G16" s="17">
        <v>503</v>
      </c>
      <c r="H16" s="17">
        <v>495</v>
      </c>
      <c r="I16" s="17">
        <v>488</v>
      </c>
      <c r="J16" s="17">
        <v>479</v>
      </c>
      <c r="K16" s="17">
        <v>475</v>
      </c>
    </row>
    <row r="17" spans="1:11" x14ac:dyDescent="0.15">
      <c r="A17" s="2">
        <v>16</v>
      </c>
      <c r="B17" s="17" t="s">
        <v>11</v>
      </c>
      <c r="C17" s="17" t="s">
        <v>7</v>
      </c>
      <c r="D17" s="17" t="s">
        <v>2</v>
      </c>
      <c r="E17" s="17">
        <v>505</v>
      </c>
      <c r="F17" s="17">
        <v>504</v>
      </c>
      <c r="G17" s="17">
        <v>502</v>
      </c>
      <c r="H17" s="17">
        <v>494</v>
      </c>
      <c r="I17" s="17">
        <v>485</v>
      </c>
      <c r="J17" s="17">
        <v>475</v>
      </c>
      <c r="K17" s="17">
        <v>470</v>
      </c>
    </row>
    <row r="18" spans="1:11" x14ac:dyDescent="0.15">
      <c r="A18" s="2">
        <v>17</v>
      </c>
      <c r="B18" s="17" t="s">
        <v>11</v>
      </c>
      <c r="C18" s="17" t="s">
        <v>8</v>
      </c>
      <c r="D18" s="17" t="s">
        <v>2</v>
      </c>
      <c r="E18" s="17">
        <v>379</v>
      </c>
      <c r="F18" s="17">
        <v>378</v>
      </c>
      <c r="G18" s="17">
        <v>376</v>
      </c>
      <c r="H18" s="17">
        <v>363</v>
      </c>
      <c r="I18" s="17">
        <v>339</v>
      </c>
      <c r="J18" s="17">
        <v>322</v>
      </c>
      <c r="K18" s="17">
        <v>306</v>
      </c>
    </row>
    <row r="19" spans="1:11" x14ac:dyDescent="0.15">
      <c r="A19" s="2">
        <v>18</v>
      </c>
      <c r="B19" s="1" t="s">
        <v>10</v>
      </c>
      <c r="C19" s="1" t="s">
        <v>7</v>
      </c>
      <c r="D19" s="1" t="s">
        <v>2</v>
      </c>
      <c r="E19" s="1">
        <v>767</v>
      </c>
      <c r="F19" s="1">
        <v>761</v>
      </c>
      <c r="G19" s="1">
        <v>754</v>
      </c>
      <c r="H19" s="1">
        <v>710</v>
      </c>
      <c r="I19" s="1">
        <v>666</v>
      </c>
      <c r="J19" s="1">
        <v>644</v>
      </c>
      <c r="K19" s="1">
        <v>625</v>
      </c>
    </row>
    <row r="20" spans="1:11" x14ac:dyDescent="0.15">
      <c r="A20" s="2">
        <v>19</v>
      </c>
      <c r="B20" s="1" t="s">
        <v>10</v>
      </c>
      <c r="C20" s="1" t="s">
        <v>8</v>
      </c>
      <c r="D20" s="1" t="s">
        <v>2</v>
      </c>
      <c r="E20" s="1">
        <v>503</v>
      </c>
      <c r="F20" s="1">
        <v>500</v>
      </c>
      <c r="G20" s="1">
        <v>497</v>
      </c>
      <c r="H20" s="1">
        <v>483</v>
      </c>
      <c r="I20" s="1">
        <v>470</v>
      </c>
      <c r="J20" s="1">
        <v>472</v>
      </c>
      <c r="K20" s="1">
        <v>464</v>
      </c>
    </row>
    <row r="21" spans="1:11" x14ac:dyDescent="0.15">
      <c r="A21" s="2">
        <v>20</v>
      </c>
      <c r="B21" s="1" t="s">
        <v>9</v>
      </c>
      <c r="C21" s="1" t="s">
        <v>7</v>
      </c>
      <c r="D21" s="1" t="s">
        <v>2</v>
      </c>
      <c r="E21" s="1">
        <v>502</v>
      </c>
      <c r="F21" s="1">
        <v>500</v>
      </c>
      <c r="G21" s="1">
        <v>496</v>
      </c>
      <c r="H21" s="1">
        <v>482</v>
      </c>
      <c r="I21" s="1">
        <v>468</v>
      </c>
      <c r="J21" s="1">
        <v>469</v>
      </c>
      <c r="K21" s="1">
        <v>461</v>
      </c>
    </row>
    <row r="22" spans="1:11" x14ac:dyDescent="0.15">
      <c r="A22" s="2">
        <v>21</v>
      </c>
      <c r="B22" s="1" t="s">
        <v>9</v>
      </c>
      <c r="C22" s="1" t="s">
        <v>8</v>
      </c>
      <c r="D22" s="1" t="s">
        <v>2</v>
      </c>
      <c r="E22" s="1">
        <v>380</v>
      </c>
      <c r="F22" s="1">
        <v>378</v>
      </c>
      <c r="G22" s="1">
        <v>376</v>
      </c>
      <c r="H22" s="1">
        <v>358</v>
      </c>
      <c r="I22" s="1">
        <v>327</v>
      </c>
      <c r="J22" s="1">
        <v>319</v>
      </c>
      <c r="K22" s="1">
        <v>302</v>
      </c>
    </row>
    <row r="23" spans="1:11" x14ac:dyDescent="0.15">
      <c r="A23" s="2">
        <v>22</v>
      </c>
      <c r="B23" s="1" t="s">
        <v>6</v>
      </c>
      <c r="C23" s="1" t="s">
        <v>7</v>
      </c>
      <c r="D23" s="1" t="s">
        <v>2</v>
      </c>
      <c r="E23" s="1">
        <v>379</v>
      </c>
      <c r="F23" s="1">
        <v>378</v>
      </c>
      <c r="G23" s="1">
        <v>376</v>
      </c>
      <c r="H23" s="1">
        <v>360</v>
      </c>
      <c r="I23" s="1">
        <v>333</v>
      </c>
      <c r="J23" s="1">
        <v>320</v>
      </c>
      <c r="K23" s="1">
        <v>303</v>
      </c>
    </row>
    <row r="24" spans="1:11" x14ac:dyDescent="0.15">
      <c r="A24" s="2">
        <v>23</v>
      </c>
      <c r="B24" s="1" t="s">
        <v>6</v>
      </c>
      <c r="C24" s="1" t="s">
        <v>3</v>
      </c>
      <c r="D24" s="1" t="s">
        <v>2</v>
      </c>
      <c r="E24" s="4">
        <v>379</v>
      </c>
      <c r="F24" s="4">
        <v>378</v>
      </c>
      <c r="G24" s="4">
        <v>376</v>
      </c>
      <c r="H24" s="4">
        <v>360</v>
      </c>
      <c r="I24" s="4">
        <v>333</v>
      </c>
      <c r="J24" s="4">
        <v>320</v>
      </c>
      <c r="K24" s="4">
        <v>303</v>
      </c>
    </row>
    <row r="25" spans="1:11" x14ac:dyDescent="0.15">
      <c r="A25" s="2">
        <v>24</v>
      </c>
      <c r="B25" s="1" t="s">
        <v>5</v>
      </c>
      <c r="C25" s="1" t="s">
        <v>3</v>
      </c>
      <c r="D25" s="1" t="s">
        <v>2</v>
      </c>
      <c r="E25" s="1">
        <v>120</v>
      </c>
      <c r="F25" s="1">
        <v>120</v>
      </c>
      <c r="G25" s="1">
        <v>121</v>
      </c>
      <c r="H25" s="1">
        <v>115</v>
      </c>
      <c r="I25" s="1">
        <v>106</v>
      </c>
      <c r="J25" s="1">
        <v>96</v>
      </c>
      <c r="K25" s="1">
        <v>100</v>
      </c>
    </row>
    <row r="26" spans="1:11" x14ac:dyDescent="0.15">
      <c r="A26" s="2">
        <v>25</v>
      </c>
      <c r="B26" s="1" t="s">
        <v>4</v>
      </c>
      <c r="C26" s="1" t="s">
        <v>3</v>
      </c>
      <c r="D26" s="1" t="s">
        <v>2</v>
      </c>
      <c r="E26" s="1">
        <v>117</v>
      </c>
      <c r="F26" s="1">
        <v>117</v>
      </c>
      <c r="G26" s="1">
        <v>117</v>
      </c>
      <c r="H26" s="1">
        <v>111</v>
      </c>
      <c r="I26" s="1">
        <v>102</v>
      </c>
      <c r="J26" s="1">
        <v>92</v>
      </c>
      <c r="K26" s="1">
        <v>94</v>
      </c>
    </row>
    <row r="28" spans="1:11" x14ac:dyDescent="0.15">
      <c r="B28" s="1" t="str">
        <f>主要设计参数!B15</f>
        <v>给水温度</v>
      </c>
      <c r="D28" s="1" t="str">
        <f>主要设计参数!C15</f>
        <v>℃</v>
      </c>
      <c r="E28" s="4">
        <f>主要设计参数!D15</f>
        <v>314</v>
      </c>
      <c r="F28" s="4">
        <f>主要设计参数!E15</f>
        <v>314</v>
      </c>
      <c r="G28" s="4">
        <f>主要设计参数!F15</f>
        <v>314</v>
      </c>
      <c r="H28" s="4">
        <f>主要设计参数!G15</f>
        <v>302</v>
      </c>
      <c r="I28" s="4">
        <f>主要设计参数!H15</f>
        <v>276</v>
      </c>
      <c r="J28" s="4">
        <f>主要设计参数!I15</f>
        <v>263</v>
      </c>
      <c r="K28" s="4">
        <f>主要设计参数!J15</f>
        <v>248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6" sqref="B16"/>
    </sheetView>
  </sheetViews>
  <sheetFormatPr defaultRowHeight="13.5" x14ac:dyDescent="0.15"/>
  <cols>
    <col min="1" max="1" width="5.25" bestFit="1" customWidth="1"/>
    <col min="2" max="2" width="33.875" bestFit="1" customWidth="1"/>
    <col min="3" max="3" width="6.5" bestFit="1" customWidth="1"/>
  </cols>
  <sheetData>
    <row r="1" spans="1:4" x14ac:dyDescent="0.15">
      <c r="A1" s="7" t="s">
        <v>28</v>
      </c>
      <c r="B1" s="7" t="s">
        <v>85</v>
      </c>
      <c r="C1" s="7" t="s">
        <v>86</v>
      </c>
      <c r="D1" s="7" t="s">
        <v>0</v>
      </c>
    </row>
    <row r="2" spans="1:4" x14ac:dyDescent="0.15">
      <c r="A2" s="3"/>
      <c r="B2" s="3" t="s">
        <v>87</v>
      </c>
      <c r="C2" s="3">
        <v>-100</v>
      </c>
      <c r="D2" s="7" t="s">
        <v>88</v>
      </c>
    </row>
    <row r="3" spans="1:4" x14ac:dyDescent="0.15">
      <c r="A3" s="3" t="s">
        <v>89</v>
      </c>
      <c r="B3" s="3" t="s">
        <v>90</v>
      </c>
      <c r="C3" s="3"/>
      <c r="D3" s="7"/>
    </row>
    <row r="4" spans="1:4" x14ac:dyDescent="0.15">
      <c r="A4" s="3">
        <v>1</v>
      </c>
      <c r="B4" s="3" t="s">
        <v>91</v>
      </c>
      <c r="C4" s="3">
        <v>528</v>
      </c>
      <c r="D4" s="7" t="s">
        <v>88</v>
      </c>
    </row>
    <row r="5" spans="1:4" x14ac:dyDescent="0.15">
      <c r="A5" s="3">
        <v>2</v>
      </c>
      <c r="B5" s="3" t="s">
        <v>92</v>
      </c>
      <c r="C5" s="3">
        <v>953</v>
      </c>
      <c r="D5" s="7" t="s">
        <v>88</v>
      </c>
    </row>
    <row r="6" spans="1:4" x14ac:dyDescent="0.15">
      <c r="A6" s="3">
        <v>3</v>
      </c>
      <c r="B6" s="3" t="s">
        <v>93</v>
      </c>
      <c r="C6" s="3">
        <v>984</v>
      </c>
      <c r="D6" s="7" t="s">
        <v>88</v>
      </c>
    </row>
    <row r="7" spans="1:4" x14ac:dyDescent="0.15">
      <c r="A7" s="3">
        <v>4</v>
      </c>
      <c r="B7" s="3" t="s">
        <v>94</v>
      </c>
      <c r="C7" s="3">
        <v>2465</v>
      </c>
      <c r="D7" s="7" t="s">
        <v>88</v>
      </c>
    </row>
    <row r="8" spans="1:4" x14ac:dyDescent="0.15">
      <c r="A8" s="3"/>
      <c r="B8" s="3" t="s">
        <v>95</v>
      </c>
      <c r="C8" s="3">
        <v>-2565</v>
      </c>
      <c r="D8" s="7" t="s">
        <v>88</v>
      </c>
    </row>
    <row r="9" spans="1:4" x14ac:dyDescent="0.15">
      <c r="A9" s="3" t="s">
        <v>96</v>
      </c>
      <c r="B9" s="3" t="s">
        <v>97</v>
      </c>
      <c r="C9" s="3"/>
      <c r="D9" s="7"/>
    </row>
    <row r="10" spans="1:4" x14ac:dyDescent="0.15">
      <c r="A10" s="3">
        <v>1</v>
      </c>
      <c r="B10" s="3" t="s">
        <v>98</v>
      </c>
      <c r="C10" s="3">
        <v>598</v>
      </c>
      <c r="D10" s="7" t="s">
        <v>88</v>
      </c>
    </row>
    <row r="11" spans="1:4" x14ac:dyDescent="0.15">
      <c r="A11" s="3">
        <v>2</v>
      </c>
      <c r="B11" s="3" t="s">
        <v>99</v>
      </c>
      <c r="C11" s="3">
        <v>900</v>
      </c>
      <c r="D11" s="7" t="s">
        <v>88</v>
      </c>
    </row>
    <row r="12" spans="1:4" x14ac:dyDescent="0.15">
      <c r="A12" s="3">
        <v>3</v>
      </c>
      <c r="B12" s="3" t="s">
        <v>100</v>
      </c>
      <c r="C12" s="3">
        <v>1498</v>
      </c>
      <c r="D12" s="7" t="s">
        <v>88</v>
      </c>
    </row>
    <row r="13" spans="1:4" x14ac:dyDescent="0.15">
      <c r="A13" s="3" t="s">
        <v>101</v>
      </c>
      <c r="B13" s="3" t="s">
        <v>102</v>
      </c>
      <c r="C13" s="3"/>
      <c r="D13" s="7"/>
    </row>
    <row r="14" spans="1:4" x14ac:dyDescent="0.15">
      <c r="A14" s="3">
        <v>1</v>
      </c>
      <c r="B14" s="3" t="s">
        <v>98</v>
      </c>
      <c r="C14" s="3">
        <v>984</v>
      </c>
      <c r="D14" s="7" t="s">
        <v>88</v>
      </c>
    </row>
    <row r="15" spans="1:4" x14ac:dyDescent="0.15">
      <c r="A15" s="3">
        <v>2</v>
      </c>
      <c r="B15" s="3" t="s">
        <v>103</v>
      </c>
      <c r="C15" s="3">
        <v>200</v>
      </c>
      <c r="D15" s="7" t="s">
        <v>88</v>
      </c>
    </row>
    <row r="16" spans="1:4" x14ac:dyDescent="0.15">
      <c r="A16" s="3">
        <v>3</v>
      </c>
      <c r="B16" s="3" t="s">
        <v>99</v>
      </c>
      <c r="C16" s="3">
        <v>1900</v>
      </c>
      <c r="D16" s="7" t="s">
        <v>88</v>
      </c>
    </row>
    <row r="17" spans="1:4" x14ac:dyDescent="0.15">
      <c r="A17" s="3">
        <v>4</v>
      </c>
      <c r="B17" s="3" t="s">
        <v>100</v>
      </c>
      <c r="C17" s="3">
        <v>3084</v>
      </c>
      <c r="D17" s="7" t="s">
        <v>88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33" sqref="A32:A33"/>
    </sheetView>
  </sheetViews>
  <sheetFormatPr defaultRowHeight="13.5" x14ac:dyDescent="0.15"/>
  <cols>
    <col min="1" max="1" width="26.125" bestFit="1" customWidth="1"/>
    <col min="2" max="2" width="6.5" bestFit="1" customWidth="1"/>
    <col min="3" max="3" width="19.25" bestFit="1" customWidth="1"/>
    <col min="4" max="5" width="20.375" bestFit="1" customWidth="1"/>
  </cols>
  <sheetData>
    <row r="1" spans="1:5" x14ac:dyDescent="0.15">
      <c r="A1" t="s">
        <v>104</v>
      </c>
      <c r="B1" t="s">
        <v>0</v>
      </c>
      <c r="C1" t="s">
        <v>105</v>
      </c>
      <c r="D1" t="s">
        <v>106</v>
      </c>
      <c r="E1" t="s">
        <v>107</v>
      </c>
    </row>
    <row r="2" spans="1:5" x14ac:dyDescent="0.15">
      <c r="A2" t="s">
        <v>113</v>
      </c>
      <c r="B2" t="s">
        <v>108</v>
      </c>
      <c r="C2">
        <v>61.7</v>
      </c>
      <c r="D2">
        <v>55.24</v>
      </c>
      <c r="E2">
        <v>48.38</v>
      </c>
    </row>
    <row r="3" spans="1:5" x14ac:dyDescent="0.15">
      <c r="A3" t="s">
        <v>110</v>
      </c>
      <c r="B3" t="s">
        <v>108</v>
      </c>
      <c r="C3">
        <v>3.67</v>
      </c>
      <c r="D3">
        <v>3.34</v>
      </c>
      <c r="E3">
        <v>3.01</v>
      </c>
    </row>
    <row r="4" spans="1:5" x14ac:dyDescent="0.15">
      <c r="A4" t="s">
        <v>111</v>
      </c>
      <c r="B4" t="s">
        <v>108</v>
      </c>
      <c r="C4">
        <v>8.56</v>
      </c>
      <c r="D4">
        <v>9.4600000000000009</v>
      </c>
      <c r="E4">
        <v>7.23</v>
      </c>
    </row>
    <row r="5" spans="1:5" x14ac:dyDescent="0.15">
      <c r="A5" t="s">
        <v>112</v>
      </c>
      <c r="B5" t="s">
        <v>108</v>
      </c>
      <c r="C5">
        <v>1.1200000000000001</v>
      </c>
      <c r="D5">
        <v>0.68</v>
      </c>
      <c r="E5">
        <v>0.65</v>
      </c>
    </row>
    <row r="6" spans="1:5" x14ac:dyDescent="0.15">
      <c r="A6" t="s">
        <v>109</v>
      </c>
      <c r="B6" t="s">
        <v>108</v>
      </c>
      <c r="C6">
        <v>0.6</v>
      </c>
      <c r="D6">
        <v>1.2</v>
      </c>
      <c r="E6">
        <v>0.63</v>
      </c>
    </row>
    <row r="7" spans="1:5" x14ac:dyDescent="0.15">
      <c r="A7" t="s">
        <v>114</v>
      </c>
      <c r="B7" t="s">
        <v>108</v>
      </c>
      <c r="C7">
        <v>15.55</v>
      </c>
      <c r="D7">
        <v>17.5</v>
      </c>
      <c r="E7">
        <v>26</v>
      </c>
    </row>
    <row r="8" spans="1:5" x14ac:dyDescent="0.15">
      <c r="A8" t="s">
        <v>115</v>
      </c>
      <c r="B8" t="s">
        <v>108</v>
      </c>
      <c r="C8">
        <v>8.43</v>
      </c>
      <c r="D8">
        <v>9.99</v>
      </c>
      <c r="E8">
        <v>11.08</v>
      </c>
    </row>
    <row r="9" spans="1:5" x14ac:dyDescent="0.15">
      <c r="A9" t="s">
        <v>116</v>
      </c>
      <c r="B9" t="s">
        <v>108</v>
      </c>
      <c r="C9">
        <v>8.8000000000000007</v>
      </c>
      <c r="D9">
        <v>12.58</v>
      </c>
      <c r="E9">
        <v>14.1</v>
      </c>
    </row>
    <row r="10" spans="1:5" x14ac:dyDescent="0.15">
      <c r="A10" t="s">
        <v>117</v>
      </c>
      <c r="B10" t="s">
        <v>108</v>
      </c>
      <c r="C10">
        <v>34.729999999999997</v>
      </c>
      <c r="D10">
        <v>33.56</v>
      </c>
      <c r="E10">
        <v>37.68</v>
      </c>
    </row>
    <row r="11" spans="1:5" x14ac:dyDescent="0.15">
      <c r="A11" t="s">
        <v>118</v>
      </c>
      <c r="B11" t="s">
        <v>119</v>
      </c>
      <c r="C11">
        <v>23.44</v>
      </c>
      <c r="D11">
        <v>20.7</v>
      </c>
      <c r="E11">
        <v>18.100000000000001</v>
      </c>
    </row>
    <row r="12" spans="1:5" x14ac:dyDescent="0.15">
      <c r="A12" t="s">
        <v>120</v>
      </c>
      <c r="C12">
        <v>55</v>
      </c>
      <c r="D12">
        <v>55</v>
      </c>
      <c r="E12">
        <v>62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F34" sqref="F34"/>
    </sheetView>
  </sheetViews>
  <sheetFormatPr defaultRowHeight="13.5" x14ac:dyDescent="0.15"/>
  <cols>
    <col min="1" max="1" width="35" style="8" bestFit="1" customWidth="1"/>
    <col min="2" max="2" width="9.25" style="8" customWidth="1"/>
    <col min="3" max="3" width="18" style="8" customWidth="1"/>
    <col min="4" max="16384" width="9" style="8"/>
  </cols>
  <sheetData>
    <row r="1" spans="1:5" s="12" customFormat="1" x14ac:dyDescent="0.15">
      <c r="A1" s="12" t="s">
        <v>156</v>
      </c>
      <c r="B1" s="12" t="s">
        <v>0</v>
      </c>
      <c r="C1" s="12" t="s">
        <v>155</v>
      </c>
    </row>
    <row r="2" spans="1:5" x14ac:dyDescent="0.15">
      <c r="A2" s="8" t="s">
        <v>154</v>
      </c>
      <c r="B2" s="8" t="s">
        <v>151</v>
      </c>
      <c r="C2" s="8" t="s">
        <v>153</v>
      </c>
    </row>
    <row r="3" spans="1:5" x14ac:dyDescent="0.15">
      <c r="A3" s="8" t="s">
        <v>152</v>
      </c>
      <c r="B3" s="8" t="s">
        <v>151</v>
      </c>
      <c r="C3" s="8" t="s">
        <v>150</v>
      </c>
    </row>
    <row r="4" spans="1:5" x14ac:dyDescent="0.15">
      <c r="A4" s="8" t="s">
        <v>149</v>
      </c>
      <c r="B4" s="8" t="s">
        <v>148</v>
      </c>
      <c r="C4" s="8">
        <v>12</v>
      </c>
    </row>
    <row r="5" spans="1:5" x14ac:dyDescent="0.15">
      <c r="A5" s="8" t="s">
        <v>147</v>
      </c>
      <c r="B5" s="8" t="s">
        <v>65</v>
      </c>
      <c r="C5" s="11">
        <v>22.64</v>
      </c>
      <c r="D5" s="8">
        <v>2985</v>
      </c>
      <c r="E5" s="8">
        <f>D5/$D$7</f>
        <v>0.76754949858575472</v>
      </c>
    </row>
    <row r="6" spans="1:5" x14ac:dyDescent="0.15">
      <c r="A6" s="8" t="s">
        <v>146</v>
      </c>
      <c r="B6" s="8" t="s">
        <v>65</v>
      </c>
      <c r="C6" s="11">
        <v>73.36</v>
      </c>
      <c r="D6" s="8">
        <v>904</v>
      </c>
      <c r="E6" s="8">
        <f>D6/$D$7</f>
        <v>0.23245050141424531</v>
      </c>
    </row>
    <row r="7" spans="1:5" x14ac:dyDescent="0.15">
      <c r="A7" s="8" t="s">
        <v>145</v>
      </c>
      <c r="B7" s="8" t="s">
        <v>2</v>
      </c>
      <c r="C7" s="10">
        <v>357</v>
      </c>
      <c r="D7" s="8">
        <f>SUM(D5:D6)</f>
        <v>3889</v>
      </c>
    </row>
    <row r="8" spans="1:5" x14ac:dyDescent="0.15">
      <c r="A8" s="8" t="s">
        <v>144</v>
      </c>
      <c r="B8" s="8" t="s">
        <v>142</v>
      </c>
      <c r="C8" s="8">
        <v>26.5</v>
      </c>
    </row>
    <row r="9" spans="1:5" x14ac:dyDescent="0.15">
      <c r="A9" s="8" t="s">
        <v>143</v>
      </c>
      <c r="B9" s="8" t="s">
        <v>142</v>
      </c>
      <c r="C9" s="8">
        <v>59.5</v>
      </c>
    </row>
    <row r="10" spans="1:5" x14ac:dyDescent="0.15">
      <c r="A10" s="8" t="s">
        <v>141</v>
      </c>
      <c r="B10" s="8" t="s">
        <v>139</v>
      </c>
      <c r="C10" s="8">
        <v>0.5</v>
      </c>
    </row>
    <row r="11" spans="1:5" x14ac:dyDescent="0.15">
      <c r="A11" s="8" t="s">
        <v>140</v>
      </c>
      <c r="B11" s="8" t="s">
        <v>139</v>
      </c>
      <c r="C11" s="8">
        <v>1</v>
      </c>
    </row>
    <row r="12" spans="1:5" x14ac:dyDescent="0.15">
      <c r="A12" s="8" t="s">
        <v>138</v>
      </c>
      <c r="B12" s="8" t="s">
        <v>137</v>
      </c>
      <c r="C12" s="9" t="s">
        <v>136</v>
      </c>
    </row>
    <row r="13" spans="1:5" x14ac:dyDescent="0.15">
      <c r="A13" s="8" t="s">
        <v>135</v>
      </c>
      <c r="B13" s="8" t="s">
        <v>121</v>
      </c>
      <c r="C13" s="8">
        <v>27.091000000000001</v>
      </c>
    </row>
    <row r="14" spans="1:5" x14ac:dyDescent="0.15">
      <c r="A14" s="8" t="s">
        <v>134</v>
      </c>
      <c r="C14" s="8">
        <v>28.690999999999999</v>
      </c>
    </row>
    <row r="15" spans="1:5" x14ac:dyDescent="0.15">
      <c r="A15" s="8" t="s">
        <v>133</v>
      </c>
      <c r="B15" s="8" t="s">
        <v>121</v>
      </c>
      <c r="C15" s="8">
        <v>30.390999999999998</v>
      </c>
    </row>
    <row r="16" spans="1:5" x14ac:dyDescent="0.15">
      <c r="A16" s="8" t="s">
        <v>132</v>
      </c>
      <c r="C16" s="8">
        <v>31.991</v>
      </c>
    </row>
    <row r="17" spans="1:3" x14ac:dyDescent="0.15">
      <c r="A17" s="8" t="s">
        <v>131</v>
      </c>
      <c r="B17" s="8" t="s">
        <v>121</v>
      </c>
      <c r="C17" s="8">
        <v>35.360999999999997</v>
      </c>
    </row>
    <row r="18" spans="1:3" x14ac:dyDescent="0.15">
      <c r="A18" s="8" t="s">
        <v>130</v>
      </c>
      <c r="C18" s="8">
        <v>36.960999999999999</v>
      </c>
    </row>
    <row r="19" spans="1:3" x14ac:dyDescent="0.15">
      <c r="A19" s="8" t="s">
        <v>129</v>
      </c>
      <c r="B19" s="8" t="s">
        <v>121</v>
      </c>
      <c r="C19" s="8">
        <v>38.661000000000001</v>
      </c>
    </row>
    <row r="20" spans="1:3" x14ac:dyDescent="0.15">
      <c r="A20" s="8" t="s">
        <v>128</v>
      </c>
      <c r="C20" s="8">
        <v>40.261000000000003</v>
      </c>
    </row>
    <row r="21" spans="1:3" x14ac:dyDescent="0.15">
      <c r="A21" s="8" t="s">
        <v>127</v>
      </c>
      <c r="B21" s="8" t="s">
        <v>121</v>
      </c>
      <c r="C21" s="8">
        <v>43.631</v>
      </c>
    </row>
    <row r="22" spans="1:3" x14ac:dyDescent="0.15">
      <c r="A22" s="8" t="s">
        <v>126</v>
      </c>
      <c r="C22" s="8">
        <v>45.231000000000002</v>
      </c>
    </row>
    <row r="23" spans="1:3" x14ac:dyDescent="0.15">
      <c r="A23" s="8" t="s">
        <v>125</v>
      </c>
      <c r="B23" s="8" t="s">
        <v>121</v>
      </c>
      <c r="C23" s="8">
        <v>46.930999999999997</v>
      </c>
    </row>
    <row r="24" spans="1:3" x14ac:dyDescent="0.15">
      <c r="A24" s="8" t="s">
        <v>124</v>
      </c>
      <c r="C24" s="8">
        <v>48.530999999999999</v>
      </c>
    </row>
    <row r="25" spans="1:3" x14ac:dyDescent="0.15">
      <c r="A25" s="8" t="s">
        <v>123</v>
      </c>
      <c r="B25" s="8" t="s">
        <v>121</v>
      </c>
      <c r="C25" s="8">
        <v>26.509</v>
      </c>
    </row>
    <row r="26" spans="1:3" x14ac:dyDescent="0.15">
      <c r="A26" s="8" t="s">
        <v>122</v>
      </c>
      <c r="B26" s="8" t="s">
        <v>121</v>
      </c>
      <c r="C26" s="8">
        <v>5.1109999999999998</v>
      </c>
    </row>
    <row r="28" spans="1:3" x14ac:dyDescent="0.15">
      <c r="A28" s="8">
        <f>6947/0.99/0.947/(1-3.54%)/29271</f>
        <v>0.26243835566610185</v>
      </c>
    </row>
    <row r="29" spans="1:3" x14ac:dyDescent="0.15">
      <c r="A29" s="8">
        <f>6947/0.995/0.947/(1-3.54%)/29271</f>
        <v>0.26111956995923707</v>
      </c>
    </row>
    <row r="30" spans="1:3" x14ac:dyDescent="0.15">
      <c r="A30" s="8">
        <f>6947/0.99/0.947/29271</f>
        <v>0.25314803787552187</v>
      </c>
    </row>
    <row r="31" spans="1:3" x14ac:dyDescent="0.15">
      <c r="A31" s="8">
        <f>6947/0.995/0.947/29271</f>
        <v>0.25187593718268009</v>
      </c>
    </row>
    <row r="33" spans="1:2" x14ac:dyDescent="0.15">
      <c r="A33" s="8">
        <f>251.7*(1-3.54%)</f>
        <v>242.78981999999999</v>
      </c>
      <c r="B33" s="8">
        <f>A33*0.995</f>
        <v>241.57587089999998</v>
      </c>
    </row>
    <row r="35" spans="1:2" x14ac:dyDescent="0.15">
      <c r="A35" s="1">
        <v>241.72300000000001</v>
      </c>
      <c r="B35" s="2">
        <v>241.72300000000001</v>
      </c>
    </row>
    <row r="36" spans="1:2" x14ac:dyDescent="0.15">
      <c r="A36" s="1">
        <f>1-0.0354</f>
        <v>0.96460000000000001</v>
      </c>
      <c r="B36" s="2">
        <v>0.97</v>
      </c>
    </row>
    <row r="37" spans="1:2" x14ac:dyDescent="0.15">
      <c r="A37" s="1">
        <f>A35/A36/0.995</f>
        <v>251.85329508833826</v>
      </c>
      <c r="B37" s="2">
        <f>B35/B36/0.99</f>
        <v>251.71613037592422</v>
      </c>
    </row>
    <row r="44" spans="1:2" x14ac:dyDescent="0.15">
      <c r="A44" s="8">
        <f>1-0.2264</f>
        <v>0.77360000000000007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主要设计参数</vt:lpstr>
      <vt:lpstr>热损失与热负荷</vt:lpstr>
      <vt:lpstr>介质温度</vt:lpstr>
      <vt:lpstr>烟气温度</vt:lpstr>
      <vt:lpstr>烟风系统阻力</vt:lpstr>
      <vt:lpstr>煤种</vt:lpstr>
      <vt:lpstr>一次风与二次风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2016-05-23T04:22:18Z</dcterms:modified>
</cp:coreProperties>
</file>