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图的数据" sheetId="1" r:id="rId1"/>
  </sheets>
  <calcPr calcId="162913"/>
</workbook>
</file>

<file path=xl/calcChain.xml><?xml version="1.0" encoding="utf-8"?>
<calcChain xmlns="http://schemas.openxmlformats.org/spreadsheetml/2006/main">
  <c r="O31" i="1" l="1"/>
  <c r="Q31" i="1"/>
  <c r="P22" i="1"/>
  <c r="P23" i="1"/>
  <c r="P24" i="1"/>
  <c r="P25" i="1"/>
  <c r="P26" i="1"/>
  <c r="P27" i="1"/>
  <c r="P28" i="1"/>
  <c r="P29" i="1"/>
  <c r="P30" i="1"/>
  <c r="P21" i="1"/>
  <c r="P31" i="1" s="1"/>
  <c r="I31" i="1"/>
  <c r="H31" i="1"/>
  <c r="G30" i="1"/>
  <c r="G22" i="1"/>
  <c r="G23" i="1"/>
  <c r="G24" i="1"/>
  <c r="G25" i="1"/>
  <c r="G26" i="1"/>
  <c r="G27" i="1"/>
  <c r="G28" i="1"/>
  <c r="G29" i="1"/>
  <c r="G21" i="1"/>
  <c r="N30" i="1"/>
  <c r="O30" i="1" s="1"/>
  <c r="N23" i="1"/>
  <c r="N24" i="1"/>
  <c r="N25" i="1"/>
  <c r="N26" i="1"/>
  <c r="N27" i="1"/>
  <c r="M30" i="1"/>
  <c r="M24" i="1"/>
  <c r="M25" i="1"/>
  <c r="M26" i="1"/>
  <c r="M27" i="1"/>
  <c r="M28" i="1"/>
  <c r="M29" i="1"/>
  <c r="M23" i="1"/>
  <c r="G31" i="1" l="1"/>
</calcChain>
</file>

<file path=xl/sharedStrings.xml><?xml version="1.0" encoding="utf-8"?>
<sst xmlns="http://schemas.openxmlformats.org/spreadsheetml/2006/main" count="142" uniqueCount="67">
  <si>
    <t>APH</t>
  </si>
  <si>
    <t>AOC1</t>
  </si>
  <si>
    <t>AOC2</t>
  </si>
  <si>
    <t>HRH1</t>
  </si>
  <si>
    <t>HRH2</t>
  </si>
  <si>
    <t>HRH3</t>
  </si>
  <si>
    <t>HRH4</t>
  </si>
  <si>
    <t>DEA</t>
  </si>
  <si>
    <t>LRH6</t>
  </si>
  <si>
    <t>LRH7</t>
  </si>
  <si>
    <t>LRH8</t>
  </si>
  <si>
    <t>LRH9</t>
  </si>
  <si>
    <t>LRH10</t>
  </si>
  <si>
    <t>换热器</t>
    <phoneticPr fontId="1" type="noConversion"/>
  </si>
  <si>
    <t>热流体进口温度</t>
    <phoneticPr fontId="1" type="noConversion"/>
  </si>
  <si>
    <t>冷流体进口温度</t>
    <phoneticPr fontId="1" type="noConversion"/>
  </si>
  <si>
    <t>用效率</t>
    <phoneticPr fontId="1" type="noConversion"/>
  </si>
  <si>
    <t>图2和图3</t>
    <phoneticPr fontId="1" type="noConversion"/>
  </si>
  <si>
    <t>AOC3</t>
  </si>
  <si>
    <t>AOC4</t>
  </si>
  <si>
    <t>APH1</t>
  </si>
  <si>
    <t>APH2</t>
  </si>
  <si>
    <t>APH3</t>
  </si>
  <si>
    <t>APH4</t>
  </si>
  <si>
    <t>APH5</t>
  </si>
  <si>
    <t>APH6</t>
  </si>
  <si>
    <t>APH7</t>
  </si>
  <si>
    <t>APH8</t>
  </si>
  <si>
    <t>用损失</t>
    <phoneticPr fontId="1" type="noConversion"/>
  </si>
  <si>
    <t>图5</t>
    <phoneticPr fontId="1" type="noConversion"/>
  </si>
  <si>
    <t>LPE1</t>
    <phoneticPr fontId="1" type="noConversion"/>
  </si>
  <si>
    <t>LPE2</t>
  </si>
  <si>
    <t>LPE3</t>
  </si>
  <si>
    <t>LPE4</t>
  </si>
  <si>
    <t>换热温差</t>
    <phoneticPr fontId="1" type="noConversion"/>
  </si>
  <si>
    <t>图6</t>
    <phoneticPr fontId="1" type="noConversion"/>
  </si>
  <si>
    <t>回热系统用分析对比</t>
    <phoneticPr fontId="1" type="noConversion"/>
  </si>
  <si>
    <t>优化模型</t>
    <phoneticPr fontId="1" type="noConversion"/>
  </si>
  <si>
    <t>设计模型</t>
    <phoneticPr fontId="1" type="noConversion"/>
  </si>
  <si>
    <t>图7</t>
    <phoneticPr fontId="1" type="noConversion"/>
  </si>
  <si>
    <t>抽汽量对比分析</t>
    <phoneticPr fontId="1" type="noConversion"/>
  </si>
  <si>
    <t>抽汽级数</t>
    <phoneticPr fontId="1" type="noConversion"/>
  </si>
  <si>
    <t>图9</t>
    <phoneticPr fontId="1" type="noConversion"/>
  </si>
  <si>
    <t>THA</t>
  </si>
  <si>
    <t>75%THA</t>
  </si>
  <si>
    <t>50%THA</t>
  </si>
  <si>
    <t>40%THA</t>
  </si>
  <si>
    <t>变工况下机组用分析对比</t>
    <phoneticPr fontId="1" type="noConversion"/>
  </si>
  <si>
    <t>变工况下机组煤耗率和输出功率</t>
    <phoneticPr fontId="1" type="noConversion"/>
  </si>
  <si>
    <t>煤耗率</t>
    <phoneticPr fontId="1" type="noConversion"/>
  </si>
  <si>
    <t>回热加热器</t>
    <phoneticPr fontId="1" type="noConversion"/>
  </si>
  <si>
    <t>低温省煤器</t>
    <phoneticPr fontId="1" type="noConversion"/>
  </si>
  <si>
    <t>变工况下回热加热器和低温省煤器用损失对比</t>
    <phoneticPr fontId="1" type="noConversion"/>
  </si>
  <si>
    <t>工况</t>
    <phoneticPr fontId="1" type="noConversion"/>
  </si>
  <si>
    <t>变工况下回热加热器和低温省煤器用效率对比</t>
    <phoneticPr fontId="1" type="noConversion"/>
  </si>
  <si>
    <t>变工况下空气加热过程用损失对比</t>
    <phoneticPr fontId="1" type="noConversion"/>
  </si>
  <si>
    <t>空预器</t>
    <phoneticPr fontId="1" type="noConversion"/>
  </si>
  <si>
    <t>用损失（MW）</t>
    <phoneticPr fontId="1" type="noConversion"/>
  </si>
  <si>
    <t>用损失（MW）</t>
    <phoneticPr fontId="1" type="noConversion"/>
  </si>
  <si>
    <t>输出功率（MW）</t>
    <phoneticPr fontId="1" type="noConversion"/>
  </si>
  <si>
    <t>进入回热加热器（kg/s）</t>
    <phoneticPr fontId="1" type="noConversion"/>
  </si>
  <si>
    <t>进入空预器（kg/s）</t>
    <phoneticPr fontId="1" type="noConversion"/>
  </si>
  <si>
    <t>AOC</t>
    <phoneticPr fontId="1" type="noConversion"/>
  </si>
  <si>
    <t>变工况下空气加热过程用效率对比</t>
    <phoneticPr fontId="1" type="noConversion"/>
  </si>
  <si>
    <r>
      <t>各换热器进口温度及用效率</t>
    </r>
    <r>
      <rPr>
        <sz val="11"/>
        <color rgb="FFFF0000"/>
        <rFont val="宋体"/>
        <family val="3"/>
        <charset val="134"/>
        <scheme val="minor"/>
      </rPr>
      <t>（设计模式下）</t>
    </r>
    <phoneticPr fontId="1" type="noConversion"/>
  </si>
  <si>
    <t>空气加热过程各换热器用分析（设计模式下）</t>
    <phoneticPr fontId="1" type="noConversion"/>
  </si>
  <si>
    <t>低温省煤器用分析（优化模型下）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</si>
</sst>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"/>
  <sheetViews>
    <sheetView tabSelected="1" topLeftCell="C17" workbookViewId="0">
      <selection activeCell="J29" sqref="J29"/>
    </sheetView>
  </sheetViews>
  <sheetFormatPr defaultColWidth="9" defaultRowHeight="14" x14ac:dyDescent="0.25"/>
  <cols>
    <col min="1" max="1" width="9" style="1"/>
    <col min="2" max="2" width="7.453125" style="1" customWidth="1"/>
    <col min="3" max="3" width="13.08984375" style="1" bestFit="1" customWidth="1"/>
    <col min="4" max="4" width="7.08984375" style="1" customWidth="1"/>
    <col min="5" max="5" width="13.08984375" style="1" bestFit="1" customWidth="1"/>
    <col min="6" max="6" width="7.08984375" style="1" customWidth="1"/>
    <col min="7" max="8" width="9" style="1"/>
    <col min="9" max="9" width="11.36328125" style="1" bestFit="1" customWidth="1"/>
    <col min="10" max="10" width="15.08984375" style="1" customWidth="1"/>
    <col min="11" max="11" width="10.08984375" style="1" customWidth="1"/>
    <col min="12" max="12" width="15.08984375" style="1" customWidth="1"/>
    <col min="13" max="13" width="7.453125" style="1" customWidth="1"/>
    <col min="14" max="16384" width="9" style="1"/>
  </cols>
  <sheetData>
    <row r="2" spans="1:16" ht="42" x14ac:dyDescent="0.25">
      <c r="A2" s="6" t="s">
        <v>64</v>
      </c>
      <c r="B2" s="2" t="s">
        <v>13</v>
      </c>
      <c r="C2" s="2" t="s">
        <v>14</v>
      </c>
      <c r="D2" s="2" t="s">
        <v>15</v>
      </c>
      <c r="E2" s="2" t="s">
        <v>16</v>
      </c>
      <c r="G2" s="6" t="s">
        <v>65</v>
      </c>
      <c r="H2" s="4" t="s">
        <v>13</v>
      </c>
      <c r="I2" s="4" t="s">
        <v>28</v>
      </c>
      <c r="J2" s="4" t="s">
        <v>16</v>
      </c>
      <c r="L2" s="6" t="s">
        <v>66</v>
      </c>
      <c r="M2" s="4" t="s">
        <v>13</v>
      </c>
      <c r="N2" s="4" t="s">
        <v>28</v>
      </c>
      <c r="O2" s="4" t="s">
        <v>16</v>
      </c>
      <c r="P2" s="4" t="s">
        <v>34</v>
      </c>
    </row>
    <row r="3" spans="1:16" x14ac:dyDescent="0.25">
      <c r="A3" s="6"/>
      <c r="B3" s="3" t="s">
        <v>0</v>
      </c>
      <c r="C3" s="3">
        <v>376</v>
      </c>
      <c r="D3" s="3">
        <v>23</v>
      </c>
      <c r="E3" s="3">
        <v>77.16</v>
      </c>
      <c r="G3" s="6"/>
      <c r="H3" s="3" t="s">
        <v>1</v>
      </c>
      <c r="I3" s="3">
        <v>832.77</v>
      </c>
      <c r="J3" s="3">
        <v>90.46</v>
      </c>
      <c r="L3" s="6"/>
      <c r="M3" s="3" t="s">
        <v>30</v>
      </c>
      <c r="N3" s="3">
        <v>4195.97</v>
      </c>
      <c r="O3" s="3">
        <v>93.5</v>
      </c>
      <c r="P3" s="3">
        <v>42.24</v>
      </c>
    </row>
    <row r="4" spans="1:16" x14ac:dyDescent="0.25">
      <c r="A4" s="6"/>
      <c r="B4" s="3" t="s">
        <v>1</v>
      </c>
      <c r="C4" s="3">
        <v>526.55999999999995</v>
      </c>
      <c r="D4" s="3">
        <v>304.51</v>
      </c>
      <c r="E4" s="3">
        <v>87.86</v>
      </c>
      <c r="G4" s="6"/>
      <c r="H4" s="3" t="s">
        <v>2</v>
      </c>
      <c r="I4" s="3">
        <v>475.21</v>
      </c>
      <c r="J4" s="3">
        <v>87.39</v>
      </c>
      <c r="L4" s="6"/>
      <c r="M4" s="3" t="s">
        <v>31</v>
      </c>
      <c r="N4" s="3">
        <v>1825.7</v>
      </c>
      <c r="O4" s="3">
        <v>92.64</v>
      </c>
      <c r="P4" s="3">
        <v>29.06</v>
      </c>
    </row>
    <row r="5" spans="1:16" x14ac:dyDescent="0.25">
      <c r="A5" s="6"/>
      <c r="B5" s="3" t="s">
        <v>2</v>
      </c>
      <c r="C5" s="3">
        <v>527.48</v>
      </c>
      <c r="D5" s="3">
        <v>304.51</v>
      </c>
      <c r="E5" s="3">
        <v>90.09</v>
      </c>
      <c r="G5" s="6"/>
      <c r="H5" s="3" t="s">
        <v>18</v>
      </c>
      <c r="I5" s="3">
        <v>260.75</v>
      </c>
      <c r="J5" s="3">
        <v>87.96</v>
      </c>
      <c r="L5" s="6"/>
      <c r="M5" s="3" t="s">
        <v>32</v>
      </c>
      <c r="N5" s="3">
        <v>1676.53</v>
      </c>
      <c r="O5" s="3">
        <v>88.58</v>
      </c>
      <c r="P5" s="3">
        <v>32.51</v>
      </c>
    </row>
    <row r="6" spans="1:16" x14ac:dyDescent="0.25">
      <c r="A6" s="6"/>
      <c r="B6" s="3" t="s">
        <v>3</v>
      </c>
      <c r="C6" s="3">
        <v>417.07</v>
      </c>
      <c r="D6" s="3">
        <v>273.62</v>
      </c>
      <c r="E6" s="3">
        <v>96.18</v>
      </c>
      <c r="G6" s="6"/>
      <c r="H6" s="3" t="s">
        <v>19</v>
      </c>
      <c r="I6" s="3">
        <v>608.14</v>
      </c>
      <c r="J6" s="3">
        <v>90.84</v>
      </c>
      <c r="L6" s="6"/>
      <c r="M6" s="3" t="s">
        <v>33</v>
      </c>
      <c r="N6" s="3">
        <v>3036.21</v>
      </c>
      <c r="O6" s="3">
        <v>87.43</v>
      </c>
      <c r="P6" s="3">
        <v>23.14</v>
      </c>
    </row>
    <row r="7" spans="1:16" x14ac:dyDescent="0.25">
      <c r="A7" s="6"/>
      <c r="B7" s="3" t="s">
        <v>4</v>
      </c>
      <c r="C7" s="3">
        <v>314.52999999999997</v>
      </c>
      <c r="D7" s="3">
        <v>240.73</v>
      </c>
      <c r="E7" s="3">
        <v>96.26</v>
      </c>
      <c r="G7" s="6"/>
      <c r="H7" s="3" t="s">
        <v>20</v>
      </c>
      <c r="I7" s="3">
        <v>935.6</v>
      </c>
      <c r="J7" s="3">
        <v>93.6</v>
      </c>
      <c r="L7" s="5" t="s">
        <v>35</v>
      </c>
      <c r="M7" s="5"/>
      <c r="N7" s="5"/>
      <c r="O7" s="5"/>
      <c r="P7" s="5"/>
    </row>
    <row r="8" spans="1:16" x14ac:dyDescent="0.25">
      <c r="A8" s="6"/>
      <c r="B8" s="3" t="s">
        <v>5</v>
      </c>
      <c r="C8" s="3">
        <v>434.54</v>
      </c>
      <c r="D8" s="3">
        <v>205.89</v>
      </c>
      <c r="E8" s="3">
        <v>93.67</v>
      </c>
      <c r="G8" s="6"/>
      <c r="H8" s="3" t="s">
        <v>21</v>
      </c>
      <c r="I8" s="3">
        <v>791.36</v>
      </c>
      <c r="J8" s="3">
        <v>93.67</v>
      </c>
    </row>
    <row r="9" spans="1:16" x14ac:dyDescent="0.25">
      <c r="A9" s="6"/>
      <c r="B9" s="3" t="s">
        <v>6</v>
      </c>
      <c r="C9" s="3">
        <v>316.51</v>
      </c>
      <c r="D9" s="3">
        <v>186.48</v>
      </c>
      <c r="E9" s="3">
        <v>95.68</v>
      </c>
      <c r="G9" s="6"/>
      <c r="H9" s="3" t="s">
        <v>22</v>
      </c>
      <c r="I9" s="3">
        <v>1048.82</v>
      </c>
      <c r="J9" s="3">
        <v>92.49</v>
      </c>
    </row>
    <row r="10" spans="1:16" x14ac:dyDescent="0.25">
      <c r="A10" s="6"/>
      <c r="B10" s="3" t="s">
        <v>7</v>
      </c>
      <c r="C10" s="3">
        <v>447.37</v>
      </c>
      <c r="D10" s="3">
        <v>163.63</v>
      </c>
      <c r="E10" s="3">
        <v>91.81</v>
      </c>
      <c r="G10" s="6"/>
      <c r="H10" s="3" t="s">
        <v>23</v>
      </c>
      <c r="I10" s="3">
        <v>852.44</v>
      </c>
      <c r="J10" s="3">
        <v>90.9</v>
      </c>
    </row>
    <row r="11" spans="1:16" x14ac:dyDescent="0.25">
      <c r="A11" s="6"/>
      <c r="B11" s="3" t="s">
        <v>8</v>
      </c>
      <c r="C11" s="3">
        <v>394.01</v>
      </c>
      <c r="D11" s="3">
        <v>140.46</v>
      </c>
      <c r="E11" s="3">
        <v>89.29</v>
      </c>
      <c r="G11" s="6"/>
      <c r="H11" s="3" t="s">
        <v>24</v>
      </c>
      <c r="I11" s="3">
        <v>584.62</v>
      </c>
      <c r="J11" s="3">
        <v>89.37</v>
      </c>
    </row>
    <row r="12" spans="1:16" x14ac:dyDescent="0.25">
      <c r="A12" s="6"/>
      <c r="B12" s="3" t="s">
        <v>9</v>
      </c>
      <c r="C12" s="3">
        <v>313.17</v>
      </c>
      <c r="D12" s="3">
        <v>104.49</v>
      </c>
      <c r="E12" s="3">
        <v>86.83</v>
      </c>
      <c r="G12" s="6"/>
      <c r="H12" s="3" t="s">
        <v>25</v>
      </c>
      <c r="I12" s="3">
        <v>1141.24</v>
      </c>
      <c r="J12" s="3">
        <v>85.76</v>
      </c>
    </row>
    <row r="13" spans="1:16" x14ac:dyDescent="0.25">
      <c r="A13" s="6"/>
      <c r="B13" s="3" t="s">
        <v>10</v>
      </c>
      <c r="C13" s="3">
        <v>191.84</v>
      </c>
      <c r="D13" s="3">
        <v>82.42</v>
      </c>
      <c r="E13" s="3">
        <v>89.18</v>
      </c>
      <c r="G13" s="6"/>
      <c r="H13" s="3" t="s">
        <v>26</v>
      </c>
      <c r="I13" s="3">
        <v>1956.85</v>
      </c>
      <c r="J13" s="3">
        <v>82.95</v>
      </c>
    </row>
    <row r="14" spans="1:16" x14ac:dyDescent="0.25">
      <c r="A14" s="6"/>
      <c r="B14" s="3" t="s">
        <v>11</v>
      </c>
      <c r="C14" s="3">
        <v>116.61</v>
      </c>
      <c r="D14" s="3">
        <v>59.25</v>
      </c>
      <c r="E14" s="3">
        <v>81.400000000000006</v>
      </c>
      <c r="G14" s="6"/>
      <c r="H14" s="3" t="s">
        <v>27</v>
      </c>
      <c r="I14" s="3">
        <v>6856.63</v>
      </c>
      <c r="J14" s="3">
        <v>63.08</v>
      </c>
    </row>
    <row r="15" spans="1:16" x14ac:dyDescent="0.25">
      <c r="A15" s="6"/>
      <c r="B15" s="3" t="s">
        <v>12</v>
      </c>
      <c r="C15" s="3">
        <v>61.45</v>
      </c>
      <c r="D15" s="3">
        <v>34.43</v>
      </c>
      <c r="E15" s="3">
        <v>76.61</v>
      </c>
      <c r="G15" s="5" t="s">
        <v>29</v>
      </c>
      <c r="H15" s="5"/>
      <c r="I15" s="5"/>
      <c r="J15" s="5"/>
    </row>
    <row r="16" spans="1:16" x14ac:dyDescent="0.25">
      <c r="A16" s="5" t="s">
        <v>17</v>
      </c>
      <c r="B16" s="5"/>
      <c r="C16" s="5"/>
      <c r="D16" s="5"/>
      <c r="E16" s="5"/>
    </row>
    <row r="18" spans="1:17" ht="13.5" customHeight="1" x14ac:dyDescent="0.25">
      <c r="H18" s="3"/>
      <c r="I18" s="3"/>
      <c r="J18" s="5" t="s">
        <v>37</v>
      </c>
      <c r="K18" s="5"/>
      <c r="L18" s="3" t="s">
        <v>38</v>
      </c>
    </row>
    <row r="19" spans="1:17" ht="42" x14ac:dyDescent="0.25">
      <c r="A19" s="10" t="s">
        <v>36</v>
      </c>
      <c r="B19" s="3"/>
      <c r="C19" s="5" t="s">
        <v>37</v>
      </c>
      <c r="D19" s="5"/>
      <c r="E19" s="5" t="s">
        <v>38</v>
      </c>
      <c r="F19" s="5"/>
      <c r="H19" s="3"/>
      <c r="I19" s="3" t="s">
        <v>41</v>
      </c>
      <c r="J19" s="2" t="s">
        <v>60</v>
      </c>
      <c r="K19" s="2" t="s">
        <v>61</v>
      </c>
      <c r="L19" s="2" t="s">
        <v>60</v>
      </c>
    </row>
    <row r="20" spans="1:17" x14ac:dyDescent="0.25">
      <c r="A20" s="11"/>
      <c r="B20" s="3"/>
      <c r="C20" s="3" t="s">
        <v>28</v>
      </c>
      <c r="D20" s="3" t="s">
        <v>16</v>
      </c>
      <c r="E20" s="3" t="s">
        <v>28</v>
      </c>
      <c r="F20" s="3" t="s">
        <v>16</v>
      </c>
      <c r="H20" s="6" t="s">
        <v>40</v>
      </c>
      <c r="I20" s="3">
        <v>1</v>
      </c>
      <c r="J20" s="3">
        <v>43.79</v>
      </c>
      <c r="K20" s="3">
        <v>15.42</v>
      </c>
      <c r="L20" s="3">
        <v>54.47</v>
      </c>
    </row>
    <row r="21" spans="1:17" ht="13.5" customHeight="1" x14ac:dyDescent="0.25">
      <c r="A21" s="11"/>
      <c r="B21" s="3" t="s">
        <v>3</v>
      </c>
      <c r="C21" s="3">
        <v>1580.93</v>
      </c>
      <c r="D21" s="3">
        <v>96.46</v>
      </c>
      <c r="E21" s="3">
        <v>2151.38</v>
      </c>
      <c r="F21" s="3">
        <v>96.18</v>
      </c>
      <c r="G21" s="1">
        <f>C21/(100-D21)*100</f>
        <v>44659.03954802252</v>
      </c>
      <c r="H21" s="6"/>
      <c r="I21" s="3">
        <v>2</v>
      </c>
      <c r="J21" s="3">
        <v>18.52</v>
      </c>
      <c r="K21" s="3">
        <v>13.5</v>
      </c>
      <c r="L21" s="3">
        <v>52.18</v>
      </c>
      <c r="P21" s="1">
        <f>E21*100/(100-F21)</f>
        <v>56318.84816753937</v>
      </c>
    </row>
    <row r="22" spans="1:17" x14ac:dyDescent="0.25">
      <c r="A22" s="11"/>
      <c r="B22" s="3" t="s">
        <v>4</v>
      </c>
      <c r="C22" s="3">
        <v>1108.6300000000001</v>
      </c>
      <c r="D22" s="3">
        <v>95.99</v>
      </c>
      <c r="E22" s="3">
        <v>3715.06</v>
      </c>
      <c r="F22" s="3">
        <v>94.75</v>
      </c>
      <c r="G22" s="1">
        <f t="shared" ref="G22:G29" si="0">C22/(100-D22)*100</f>
        <v>27646.633416458819</v>
      </c>
      <c r="H22" s="6"/>
      <c r="I22" s="3">
        <v>3</v>
      </c>
      <c r="J22" s="3">
        <v>31.71</v>
      </c>
      <c r="K22" s="3">
        <v>14.62</v>
      </c>
      <c r="L22" s="3">
        <v>37.86</v>
      </c>
      <c r="P22" s="1">
        <f t="shared" ref="P22:P30" si="1">E22*100/(100-F22)</f>
        <v>70763.047619047618</v>
      </c>
    </row>
    <row r="23" spans="1:17" x14ac:dyDescent="0.25">
      <c r="A23" s="11"/>
      <c r="B23" s="3" t="s">
        <v>5</v>
      </c>
      <c r="C23" s="3">
        <v>1525.22</v>
      </c>
      <c r="D23" s="3">
        <v>95.93</v>
      </c>
      <c r="E23" s="3">
        <v>3287.96</v>
      </c>
      <c r="F23" s="3">
        <v>93.67</v>
      </c>
      <c r="G23" s="1">
        <f t="shared" si="0"/>
        <v>37474.692874692933</v>
      </c>
      <c r="H23" s="6"/>
      <c r="I23" s="3">
        <v>4</v>
      </c>
      <c r="J23" s="3">
        <v>5.66</v>
      </c>
      <c r="K23" s="3">
        <v>9.5</v>
      </c>
      <c r="L23" s="3">
        <v>20.53</v>
      </c>
      <c r="M23" s="1">
        <f>J23+K23</f>
        <v>15.16</v>
      </c>
      <c r="N23" s="1">
        <f t="shared" ref="N23:N26" si="2">M23-L23</f>
        <v>-5.370000000000001</v>
      </c>
      <c r="P23" s="1">
        <f t="shared" si="1"/>
        <v>51942.496050552938</v>
      </c>
    </row>
    <row r="24" spans="1:17" x14ac:dyDescent="0.25">
      <c r="A24" s="11"/>
      <c r="B24" s="3" t="s">
        <v>6</v>
      </c>
      <c r="C24" s="3">
        <v>546.66</v>
      </c>
      <c r="D24" s="3">
        <v>95.96</v>
      </c>
      <c r="E24" s="3">
        <v>1802.2</v>
      </c>
      <c r="F24" s="3">
        <v>94.26</v>
      </c>
      <c r="G24" s="1">
        <f t="shared" si="0"/>
        <v>13531.18811881186</v>
      </c>
      <c r="H24" s="6"/>
      <c r="I24" s="3">
        <v>5</v>
      </c>
      <c r="J24" s="3">
        <v>9.7799999999999994</v>
      </c>
      <c r="K24" s="3">
        <v>5.67</v>
      </c>
      <c r="L24" s="3">
        <v>11.95</v>
      </c>
      <c r="M24" s="1">
        <f t="shared" ref="M24:M29" si="3">J24+K24</f>
        <v>15.45</v>
      </c>
      <c r="N24" s="1">
        <f t="shared" si="2"/>
        <v>3.5</v>
      </c>
      <c r="P24" s="1">
        <f t="shared" si="1"/>
        <v>31397.212543554037</v>
      </c>
    </row>
    <row r="25" spans="1:17" x14ac:dyDescent="0.25">
      <c r="A25" s="11"/>
      <c r="B25" s="3" t="s">
        <v>7</v>
      </c>
      <c r="C25" s="3">
        <v>569.54</v>
      </c>
      <c r="D25" s="3">
        <v>95.46</v>
      </c>
      <c r="E25" s="3">
        <v>1359.06</v>
      </c>
      <c r="F25" s="3">
        <v>91.81</v>
      </c>
      <c r="G25" s="1">
        <f t="shared" si="0"/>
        <v>12544.933920704829</v>
      </c>
      <c r="H25" s="6"/>
      <c r="I25" s="3">
        <v>6</v>
      </c>
      <c r="J25" s="3">
        <v>9.8800000000000008</v>
      </c>
      <c r="K25" s="3">
        <v>7.83</v>
      </c>
      <c r="L25" s="3">
        <v>19.940000000000001</v>
      </c>
      <c r="M25" s="1">
        <f t="shared" si="3"/>
        <v>17.71</v>
      </c>
      <c r="N25" s="1">
        <f t="shared" si="2"/>
        <v>-2.2300000000000004</v>
      </c>
      <c r="P25" s="1">
        <f t="shared" si="1"/>
        <v>16594.139194139199</v>
      </c>
    </row>
    <row r="26" spans="1:17" x14ac:dyDescent="0.25">
      <c r="A26" s="11"/>
      <c r="B26" s="3" t="s">
        <v>8</v>
      </c>
      <c r="C26" s="3">
        <v>1105.51</v>
      </c>
      <c r="D26" s="3">
        <v>89.64</v>
      </c>
      <c r="E26" s="3">
        <v>2251.9299999999998</v>
      </c>
      <c r="F26" s="3">
        <v>89.29</v>
      </c>
      <c r="G26" s="1">
        <f t="shared" si="0"/>
        <v>10670.945945945947</v>
      </c>
      <c r="H26" s="6"/>
      <c r="I26" s="3">
        <v>7</v>
      </c>
      <c r="J26" s="3">
        <v>14.16</v>
      </c>
      <c r="K26" s="3">
        <v>12.85</v>
      </c>
      <c r="L26" s="3">
        <v>30.19</v>
      </c>
      <c r="M26" s="1">
        <f t="shared" si="3"/>
        <v>27.009999999999998</v>
      </c>
      <c r="N26" s="1">
        <f t="shared" si="2"/>
        <v>-3.1800000000000033</v>
      </c>
      <c r="P26" s="1">
        <f t="shared" si="1"/>
        <v>21026.423902894501</v>
      </c>
    </row>
    <row r="27" spans="1:17" x14ac:dyDescent="0.25">
      <c r="A27" s="11"/>
      <c r="B27" s="3" t="s">
        <v>9</v>
      </c>
      <c r="C27" s="3">
        <v>1270.03</v>
      </c>
      <c r="D27" s="3">
        <v>90.73</v>
      </c>
      <c r="E27" s="3">
        <v>3861.06</v>
      </c>
      <c r="F27" s="3">
        <v>86.83</v>
      </c>
      <c r="G27" s="1">
        <f t="shared" si="0"/>
        <v>13700.431499460632</v>
      </c>
      <c r="H27" s="6"/>
      <c r="I27" s="3">
        <v>8</v>
      </c>
      <c r="J27" s="3">
        <v>3.11</v>
      </c>
      <c r="K27" s="3">
        <v>27.1</v>
      </c>
      <c r="L27" s="3">
        <v>16.309999999999999</v>
      </c>
      <c r="M27" s="1">
        <f t="shared" si="3"/>
        <v>30.21</v>
      </c>
      <c r="N27" s="1">
        <f>M27-L27</f>
        <v>13.900000000000002</v>
      </c>
      <c r="P27" s="1">
        <f t="shared" si="1"/>
        <v>29317.084282460131</v>
      </c>
    </row>
    <row r="28" spans="1:17" x14ac:dyDescent="0.25">
      <c r="A28" s="11"/>
      <c r="B28" s="3" t="s">
        <v>10</v>
      </c>
      <c r="C28" s="3">
        <v>340.71</v>
      </c>
      <c r="D28" s="3">
        <v>89.97</v>
      </c>
      <c r="E28" s="3">
        <v>1232.77</v>
      </c>
      <c r="F28" s="3">
        <v>89.18</v>
      </c>
      <c r="G28" s="1">
        <f t="shared" si="0"/>
        <v>3396.909272183449</v>
      </c>
      <c r="H28" s="6"/>
      <c r="I28" s="3">
        <v>9</v>
      </c>
      <c r="J28" s="3">
        <v>18.93</v>
      </c>
      <c r="K28" s="3">
        <v>0</v>
      </c>
      <c r="L28" s="3">
        <v>18.93</v>
      </c>
      <c r="M28" s="1">
        <f t="shared" si="3"/>
        <v>18.93</v>
      </c>
      <c r="P28" s="1">
        <f t="shared" si="1"/>
        <v>11393.438077634019</v>
      </c>
    </row>
    <row r="29" spans="1:17" x14ac:dyDescent="0.25">
      <c r="A29" s="11"/>
      <c r="B29" s="3" t="s">
        <v>11</v>
      </c>
      <c r="C29" s="3">
        <v>1421.28</v>
      </c>
      <c r="D29" s="3">
        <v>86.6</v>
      </c>
      <c r="E29" s="3">
        <v>2098.15</v>
      </c>
      <c r="F29" s="3">
        <v>86.6</v>
      </c>
      <c r="G29" s="1">
        <f t="shared" si="0"/>
        <v>10606.5671641791</v>
      </c>
      <c r="H29" s="6"/>
      <c r="I29" s="3">
        <v>10</v>
      </c>
      <c r="J29" s="3">
        <v>20.6</v>
      </c>
      <c r="K29" s="3">
        <v>0</v>
      </c>
      <c r="L29" s="3">
        <v>20.61</v>
      </c>
      <c r="M29" s="1">
        <f t="shared" si="3"/>
        <v>20.6</v>
      </c>
      <c r="P29" s="1">
        <f t="shared" si="1"/>
        <v>15657.835820895516</v>
      </c>
    </row>
    <row r="30" spans="1:17" x14ac:dyDescent="0.25">
      <c r="A30" s="12"/>
      <c r="B30" s="3" t="s">
        <v>12</v>
      </c>
      <c r="C30" s="3">
        <v>2128.4299999999998</v>
      </c>
      <c r="D30" s="3">
        <v>76.599999999999994</v>
      </c>
      <c r="E30" s="3">
        <v>2125.14</v>
      </c>
      <c r="F30" s="3">
        <v>76.61</v>
      </c>
      <c r="G30" s="1">
        <f>C30/(100-D30)*100</f>
        <v>9095.8547008546993</v>
      </c>
      <c r="H30" s="5" t="s">
        <v>42</v>
      </c>
      <c r="I30" s="5"/>
      <c r="J30" s="5"/>
      <c r="K30" s="5"/>
      <c r="L30" s="5"/>
      <c r="M30" s="1">
        <f>SUM(M23:M29)</f>
        <v>145.07</v>
      </c>
      <c r="N30" s="1">
        <f>SUM(L23:L29)</f>
        <v>138.45999999999998</v>
      </c>
      <c r="O30" s="1">
        <f>M30-N30</f>
        <v>6.6100000000000136</v>
      </c>
      <c r="P30" s="1">
        <f t="shared" si="1"/>
        <v>9085.6776400171002</v>
      </c>
    </row>
    <row r="31" spans="1:17" x14ac:dyDescent="0.25">
      <c r="A31" s="5" t="s">
        <v>39</v>
      </c>
      <c r="B31" s="5"/>
      <c r="C31" s="5"/>
      <c r="D31" s="5"/>
      <c r="E31" s="5"/>
      <c r="F31" s="5"/>
      <c r="G31" s="1">
        <f>SUM(G21:G30)</f>
        <v>183327.1964613148</v>
      </c>
      <c r="H31" s="1">
        <f>SUM(C21:C30)</f>
        <v>11596.94</v>
      </c>
      <c r="I31" s="1">
        <f>1-H31/G31</f>
        <v>0.93674184614257627</v>
      </c>
      <c r="O31" s="1">
        <f>1-Q31/P31</f>
        <v>0.92381180458112289</v>
      </c>
      <c r="P31" s="1">
        <f>SUM(P21:P30)</f>
        <v>313496.2032987345</v>
      </c>
      <c r="Q31" s="1">
        <f>SUM(E21:E30)</f>
        <v>23884.710000000003</v>
      </c>
    </row>
    <row r="33" spans="1:13" x14ac:dyDescent="0.25">
      <c r="A33" s="10" t="s">
        <v>47</v>
      </c>
      <c r="B33" s="7" t="s">
        <v>53</v>
      </c>
      <c r="C33" s="5" t="s">
        <v>38</v>
      </c>
      <c r="D33" s="5"/>
      <c r="E33" s="5" t="s">
        <v>37</v>
      </c>
      <c r="F33" s="5"/>
      <c r="H33" s="10" t="s">
        <v>48</v>
      </c>
      <c r="I33" s="3"/>
      <c r="J33" s="5" t="s">
        <v>38</v>
      </c>
      <c r="K33" s="5"/>
      <c r="L33" s="5" t="s">
        <v>37</v>
      </c>
      <c r="M33" s="5"/>
    </row>
    <row r="34" spans="1:13" x14ac:dyDescent="0.25">
      <c r="A34" s="11"/>
      <c r="B34" s="8"/>
      <c r="C34" s="3" t="s">
        <v>57</v>
      </c>
      <c r="D34" s="3" t="s">
        <v>16</v>
      </c>
      <c r="E34" s="3" t="s">
        <v>57</v>
      </c>
      <c r="F34" s="3" t="s">
        <v>16</v>
      </c>
      <c r="H34" s="11"/>
      <c r="I34" s="3"/>
      <c r="J34" s="3" t="s">
        <v>59</v>
      </c>
      <c r="K34" s="3" t="s">
        <v>49</v>
      </c>
      <c r="L34" s="3" t="s">
        <v>59</v>
      </c>
      <c r="M34" s="3" t="s">
        <v>49</v>
      </c>
    </row>
    <row r="35" spans="1:13" ht="13.5" customHeight="1" x14ac:dyDescent="0.25">
      <c r="A35" s="11"/>
      <c r="B35" s="9"/>
      <c r="C35" s="3">
        <v>1128.8</v>
      </c>
      <c r="D35" s="3">
        <v>46.98</v>
      </c>
      <c r="E35" s="3">
        <v>1096.52</v>
      </c>
      <c r="F35" s="3">
        <v>47.97</v>
      </c>
      <c r="H35" s="11"/>
      <c r="I35" s="3" t="s">
        <v>43</v>
      </c>
      <c r="J35" s="3">
        <v>1000.17</v>
      </c>
      <c r="K35" s="3">
        <v>257.58999999999997</v>
      </c>
      <c r="L35" s="3">
        <v>1011.19</v>
      </c>
      <c r="M35" s="3">
        <v>252.1</v>
      </c>
    </row>
    <row r="36" spans="1:13" x14ac:dyDescent="0.25">
      <c r="A36" s="11"/>
      <c r="B36" s="3" t="s">
        <v>44</v>
      </c>
      <c r="C36" s="3">
        <v>868.87</v>
      </c>
      <c r="D36" s="3">
        <v>46.34</v>
      </c>
      <c r="E36" s="3">
        <v>879.8</v>
      </c>
      <c r="F36" s="3">
        <v>47</v>
      </c>
      <c r="H36" s="11"/>
      <c r="I36" s="3" t="s">
        <v>44</v>
      </c>
      <c r="J36" s="3">
        <v>750.31</v>
      </c>
      <c r="K36" s="3">
        <v>261</v>
      </c>
      <c r="L36" s="3">
        <v>780.29</v>
      </c>
      <c r="M36" s="3">
        <v>257.32</v>
      </c>
    </row>
    <row r="37" spans="1:13" x14ac:dyDescent="0.25">
      <c r="A37" s="11"/>
      <c r="B37" s="3" t="s">
        <v>45</v>
      </c>
      <c r="C37" s="3">
        <v>613.26</v>
      </c>
      <c r="D37" s="3">
        <v>44.92</v>
      </c>
      <c r="E37" s="3">
        <v>621.91999999999996</v>
      </c>
      <c r="F37" s="3">
        <v>45.4</v>
      </c>
      <c r="H37" s="11"/>
      <c r="I37" s="3" t="s">
        <v>45</v>
      </c>
      <c r="J37" s="3">
        <v>500.06</v>
      </c>
      <c r="K37" s="3">
        <v>269.27</v>
      </c>
      <c r="L37" s="3">
        <v>517.17999999999995</v>
      </c>
      <c r="M37" s="3">
        <v>266.39</v>
      </c>
    </row>
    <row r="38" spans="1:13" x14ac:dyDescent="0.25">
      <c r="A38" s="12"/>
      <c r="B38" s="3" t="s">
        <v>46</v>
      </c>
      <c r="C38" s="3">
        <v>508.2</v>
      </c>
      <c r="D38" s="3">
        <v>44.04</v>
      </c>
      <c r="E38" s="3">
        <v>516.47</v>
      </c>
      <c r="F38" s="3">
        <v>44.24</v>
      </c>
      <c r="H38" s="12"/>
      <c r="I38" s="3" t="s">
        <v>46</v>
      </c>
      <c r="J38" s="3">
        <v>399.97</v>
      </c>
      <c r="K38" s="3">
        <v>274.62</v>
      </c>
      <c r="L38" s="3">
        <v>409.77</v>
      </c>
      <c r="M38" s="3">
        <v>273.39</v>
      </c>
    </row>
    <row r="40" spans="1:13" ht="13.5" customHeight="1" x14ac:dyDescent="0.25">
      <c r="A40" s="10" t="s">
        <v>52</v>
      </c>
      <c r="B40" s="7" t="s">
        <v>53</v>
      </c>
      <c r="C40" s="5" t="s">
        <v>58</v>
      </c>
      <c r="D40" s="5"/>
      <c r="E40" s="5"/>
      <c r="G40" s="6" t="s">
        <v>54</v>
      </c>
      <c r="H40" s="7" t="s">
        <v>53</v>
      </c>
      <c r="I40" s="5" t="s">
        <v>16</v>
      </c>
      <c r="J40" s="5"/>
      <c r="K40" s="5"/>
    </row>
    <row r="41" spans="1:13" x14ac:dyDescent="0.25">
      <c r="A41" s="11"/>
      <c r="B41" s="8"/>
      <c r="C41" s="5" t="s">
        <v>50</v>
      </c>
      <c r="D41" s="5"/>
      <c r="E41" s="3" t="s">
        <v>51</v>
      </c>
      <c r="G41" s="6"/>
      <c r="H41" s="8"/>
      <c r="I41" s="5" t="s">
        <v>50</v>
      </c>
      <c r="J41" s="5"/>
      <c r="K41" s="3" t="s">
        <v>51</v>
      </c>
    </row>
    <row r="42" spans="1:13" x14ac:dyDescent="0.25">
      <c r="A42" s="11"/>
      <c r="B42" s="9"/>
      <c r="C42" s="3" t="s">
        <v>38</v>
      </c>
      <c r="D42" s="3" t="s">
        <v>37</v>
      </c>
      <c r="E42" s="3" t="s">
        <v>37</v>
      </c>
      <c r="G42" s="6"/>
      <c r="H42" s="9"/>
      <c r="I42" s="3" t="s">
        <v>38</v>
      </c>
      <c r="J42" s="3" t="s">
        <v>37</v>
      </c>
      <c r="K42" s="3" t="s">
        <v>37</v>
      </c>
    </row>
    <row r="43" spans="1:13" ht="13.5" customHeight="1" x14ac:dyDescent="0.25">
      <c r="A43" s="11"/>
      <c r="B43" s="3" t="s">
        <v>43</v>
      </c>
      <c r="C43" s="3">
        <v>24.17</v>
      </c>
      <c r="D43" s="3">
        <v>11.6</v>
      </c>
      <c r="E43" s="3">
        <v>10.73</v>
      </c>
      <c r="G43" s="6"/>
      <c r="H43" s="3" t="s">
        <v>43</v>
      </c>
      <c r="I43" s="3">
        <v>90.1</v>
      </c>
      <c r="J43" s="3">
        <v>91.85</v>
      </c>
      <c r="K43" s="3">
        <v>91.62</v>
      </c>
    </row>
    <row r="44" spans="1:13" x14ac:dyDescent="0.25">
      <c r="A44" s="11"/>
      <c r="B44" s="3" t="s">
        <v>44</v>
      </c>
      <c r="C44" s="3">
        <v>18.350000000000001</v>
      </c>
      <c r="D44" s="3">
        <v>5.12</v>
      </c>
      <c r="E44" s="3">
        <v>9.18</v>
      </c>
      <c r="G44" s="6"/>
      <c r="H44" s="3" t="s">
        <v>44</v>
      </c>
      <c r="I44" s="3">
        <v>89.65</v>
      </c>
      <c r="J44" s="3">
        <v>91.63</v>
      </c>
      <c r="K44" s="3">
        <v>91.58</v>
      </c>
    </row>
    <row r="45" spans="1:13" x14ac:dyDescent="0.25">
      <c r="A45" s="11"/>
      <c r="B45" s="3" t="s">
        <v>45</v>
      </c>
      <c r="C45" s="3">
        <v>11.56</v>
      </c>
      <c r="D45" s="3">
        <v>3.02</v>
      </c>
      <c r="E45" s="3">
        <v>7.27</v>
      </c>
      <c r="G45" s="6"/>
      <c r="H45" s="3" t="s">
        <v>45</v>
      </c>
      <c r="I45" s="3">
        <v>88.77</v>
      </c>
      <c r="J45" s="3">
        <v>90.11</v>
      </c>
      <c r="K45" s="3">
        <v>89.25</v>
      </c>
    </row>
    <row r="46" spans="1:13" x14ac:dyDescent="0.25">
      <c r="A46" s="12"/>
      <c r="B46" s="3" t="s">
        <v>46</v>
      </c>
      <c r="C46" s="3">
        <v>9.0299999999999994</v>
      </c>
      <c r="D46" s="3">
        <v>2.48</v>
      </c>
      <c r="E46" s="3">
        <v>6.75</v>
      </c>
      <c r="G46" s="6"/>
      <c r="H46" s="3" t="s">
        <v>46</v>
      </c>
      <c r="I46" s="3">
        <v>88.34</v>
      </c>
      <c r="J46" s="3">
        <v>90.13</v>
      </c>
      <c r="K46" s="3">
        <v>86.2</v>
      </c>
    </row>
    <row r="48" spans="1:13" x14ac:dyDescent="0.25">
      <c r="A48" s="6" t="s">
        <v>55</v>
      </c>
      <c r="B48" s="7" t="s">
        <v>53</v>
      </c>
      <c r="C48" s="5" t="s">
        <v>57</v>
      </c>
      <c r="D48" s="5"/>
      <c r="E48" s="5"/>
      <c r="G48" s="6" t="s">
        <v>63</v>
      </c>
      <c r="H48" s="7" t="s">
        <v>53</v>
      </c>
      <c r="I48" s="5" t="s">
        <v>16</v>
      </c>
      <c r="J48" s="5"/>
      <c r="K48" s="5"/>
    </row>
    <row r="49" spans="1:11" x14ac:dyDescent="0.25">
      <c r="A49" s="6"/>
      <c r="B49" s="8"/>
      <c r="C49" s="5" t="s">
        <v>56</v>
      </c>
      <c r="D49" s="5"/>
      <c r="E49" s="3" t="s">
        <v>62</v>
      </c>
      <c r="G49" s="6"/>
      <c r="H49" s="8"/>
      <c r="I49" s="5" t="s">
        <v>56</v>
      </c>
      <c r="J49" s="5"/>
      <c r="K49" s="3" t="s">
        <v>62</v>
      </c>
    </row>
    <row r="50" spans="1:11" x14ac:dyDescent="0.25">
      <c r="A50" s="6"/>
      <c r="B50" s="9"/>
      <c r="C50" s="3" t="s">
        <v>38</v>
      </c>
      <c r="D50" s="3" t="s">
        <v>37</v>
      </c>
      <c r="E50" s="3" t="s">
        <v>37</v>
      </c>
      <c r="G50" s="6"/>
      <c r="H50" s="9"/>
      <c r="I50" s="3" t="s">
        <v>38</v>
      </c>
      <c r="J50" s="3" t="s">
        <v>37</v>
      </c>
      <c r="K50" s="3" t="s">
        <v>37</v>
      </c>
    </row>
    <row r="51" spans="1:11" x14ac:dyDescent="0.25">
      <c r="A51" s="6"/>
      <c r="B51" s="3" t="s">
        <v>43</v>
      </c>
      <c r="C51" s="3">
        <v>27.17</v>
      </c>
      <c r="D51" s="3">
        <v>14.17</v>
      </c>
      <c r="E51" s="3">
        <v>91.62</v>
      </c>
      <c r="G51" s="6"/>
      <c r="H51" s="3" t="s">
        <v>43</v>
      </c>
      <c r="I51" s="3">
        <v>77.16</v>
      </c>
      <c r="J51" s="3">
        <v>84.93</v>
      </c>
      <c r="K51" s="3">
        <v>89.78</v>
      </c>
    </row>
    <row r="52" spans="1:11" x14ac:dyDescent="0.25">
      <c r="A52" s="6"/>
      <c r="B52" s="3" t="s">
        <v>44</v>
      </c>
      <c r="C52" s="3">
        <v>21.98</v>
      </c>
      <c r="D52" s="3">
        <v>15.47</v>
      </c>
      <c r="E52" s="3">
        <v>91.58</v>
      </c>
      <c r="G52" s="6"/>
      <c r="H52" s="3" t="s">
        <v>44</v>
      </c>
      <c r="I52" s="3">
        <v>77.290000000000006</v>
      </c>
      <c r="J52" s="3">
        <v>81.150000000000006</v>
      </c>
      <c r="K52" s="3">
        <v>87.75</v>
      </c>
    </row>
    <row r="53" spans="1:11" x14ac:dyDescent="0.25">
      <c r="A53" s="6"/>
      <c r="B53" s="3" t="s">
        <v>45</v>
      </c>
      <c r="C53" s="3">
        <v>14.8</v>
      </c>
      <c r="D53" s="3">
        <v>9.76</v>
      </c>
      <c r="E53" s="3">
        <v>89.25</v>
      </c>
      <c r="G53" s="6"/>
      <c r="H53" s="3" t="s">
        <v>45</v>
      </c>
      <c r="I53" s="3">
        <v>76.77</v>
      </c>
      <c r="J53" s="3">
        <v>80.83</v>
      </c>
      <c r="K53" s="3">
        <v>84.6</v>
      </c>
    </row>
    <row r="54" spans="1:11" x14ac:dyDescent="0.25">
      <c r="A54" s="6"/>
      <c r="B54" s="3" t="s">
        <v>46</v>
      </c>
      <c r="C54" s="3">
        <v>11.09</v>
      </c>
      <c r="D54" s="3">
        <v>7.25</v>
      </c>
      <c r="E54" s="3">
        <v>86.2</v>
      </c>
      <c r="G54" s="6"/>
      <c r="H54" s="3" t="s">
        <v>46</v>
      </c>
      <c r="I54" s="3">
        <v>77.23</v>
      </c>
      <c r="J54" s="3">
        <v>80.78</v>
      </c>
      <c r="K54" s="3">
        <v>81.55</v>
      </c>
    </row>
  </sheetData>
  <mergeCells count="36">
    <mergeCell ref="A2:A15"/>
    <mergeCell ref="A16:E16"/>
    <mergeCell ref="G2:G14"/>
    <mergeCell ref="G15:J15"/>
    <mergeCell ref="L2:L6"/>
    <mergeCell ref="L7:P7"/>
    <mergeCell ref="J18:K18"/>
    <mergeCell ref="H30:L30"/>
    <mergeCell ref="C33:D33"/>
    <mergeCell ref="E33:F33"/>
    <mergeCell ref="J33:K33"/>
    <mergeCell ref="L33:M33"/>
    <mergeCell ref="E19:F19"/>
    <mergeCell ref="C19:D19"/>
    <mergeCell ref="I40:K40"/>
    <mergeCell ref="I41:J41"/>
    <mergeCell ref="B40:B42"/>
    <mergeCell ref="B33:B35"/>
    <mergeCell ref="A19:A30"/>
    <mergeCell ref="H40:H42"/>
    <mergeCell ref="C41:D41"/>
    <mergeCell ref="C40:E40"/>
    <mergeCell ref="A40:A46"/>
    <mergeCell ref="A33:A38"/>
    <mergeCell ref="H33:H38"/>
    <mergeCell ref="G40:G46"/>
    <mergeCell ref="A31:F31"/>
    <mergeCell ref="H20:H29"/>
    <mergeCell ref="I48:K48"/>
    <mergeCell ref="I49:J49"/>
    <mergeCell ref="A48:A54"/>
    <mergeCell ref="B48:B50"/>
    <mergeCell ref="C48:E48"/>
    <mergeCell ref="C49:D49"/>
    <mergeCell ref="G48:G54"/>
    <mergeCell ref="H48:H5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图的数据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2018-01-31T15:47:12Z</dcterms:modified>
</cp:coreProperties>
</file>