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definedNames>
    <definedName name="ModelLink0" localSheetId="0">Sheet1!$A$1</definedName>
    <definedName name="ModelLink0" localSheetId="1">Sheet2!$A$1</definedName>
    <definedName name="ModelLink0" localSheetId="2">Sheet3!$A$1</definedName>
  </definedNames>
  <calcPr calcId="162913"/>
</workbook>
</file>

<file path=xl/calcChain.xml><?xml version="1.0" encoding="utf-8"?>
<calcChain xmlns="http://schemas.openxmlformats.org/spreadsheetml/2006/main">
  <c r="C39" i="1" l="1"/>
  <c r="C42" i="1" l="1"/>
  <c r="C44" i="1" l="1"/>
  <c r="C38" i="1"/>
  <c r="C40" i="1" l="1"/>
  <c r="C41" i="1" l="1"/>
</calcChain>
</file>

<file path=xl/sharedStrings.xml><?xml version="1.0" encoding="utf-8"?>
<sst xmlns="http://schemas.openxmlformats.org/spreadsheetml/2006/main" count="165" uniqueCount="66">
  <si>
    <t>ModelFile</t>
  </si>
  <si>
    <t>BeginData</t>
  </si>
  <si>
    <t>Type</t>
  </si>
  <si>
    <t>Name</t>
  </si>
  <si>
    <t>Description</t>
  </si>
  <si>
    <t>Unit</t>
  </si>
  <si>
    <t>FirstProfile</t>
  </si>
  <si>
    <t>LastProfile</t>
  </si>
  <si>
    <t>@ProfileName</t>
  </si>
  <si>
    <t>@Errors</t>
  </si>
  <si>
    <t>@Warnings</t>
  </si>
  <si>
    <t>@Status</t>
  </si>
  <si>
    <t>@ExecutionTime</t>
  </si>
  <si>
    <t>EndData</t>
  </si>
  <si>
    <t>Design</t>
  </si>
  <si>
    <t>result</t>
  </si>
  <si>
    <t>Air_5.M</t>
  </si>
  <si>
    <t>Mass flow</t>
  </si>
  <si>
    <t>kg/s</t>
  </si>
  <si>
    <t>Air_5.E</t>
  </si>
  <si>
    <t>Exergy</t>
  </si>
  <si>
    <t>kJ/kg</t>
  </si>
  <si>
    <t>Coal_3.M</t>
  </si>
  <si>
    <t>Fluegas.M</t>
  </si>
  <si>
    <t>Fluegas.E</t>
  </si>
  <si>
    <t>Target_value_1.Q</t>
  </si>
  <si>
    <t>Energy flow</t>
  </si>
  <si>
    <t>kW</t>
  </si>
  <si>
    <t>Coal_6.M</t>
  </si>
  <si>
    <t>Coal_6.E</t>
  </si>
  <si>
    <t>用损失</t>
    <phoneticPr fontId="2" type="noConversion"/>
  </si>
  <si>
    <t>Water_56.M</t>
  </si>
  <si>
    <t>Water_56.E</t>
  </si>
  <si>
    <t>Steam_24.M</t>
  </si>
  <si>
    <t>Steam_24.E</t>
  </si>
  <si>
    <t>Steam_12.M</t>
  </si>
  <si>
    <t>Steam_12.E</t>
  </si>
  <si>
    <t>目的用</t>
    <phoneticPr fontId="2" type="noConversion"/>
  </si>
  <si>
    <t>Air_1.M</t>
  </si>
  <si>
    <t>Air_1.E</t>
  </si>
  <si>
    <t>代价用</t>
    <phoneticPr fontId="2" type="noConversion"/>
  </si>
  <si>
    <t>用效率</t>
    <phoneticPr fontId="2" type="noConversion"/>
  </si>
  <si>
    <t>C:\Users\CG\Desktop\锅炉侧用分析对比\6.13.ebs</t>
    <phoneticPr fontId="2" type="noConversion"/>
  </si>
  <si>
    <t>MS0.E</t>
  </si>
  <si>
    <t>RHb.E</t>
  </si>
  <si>
    <t>RH2b.E</t>
  </si>
  <si>
    <t>燃料总用</t>
    <phoneticPr fontId="2" type="noConversion"/>
  </si>
  <si>
    <t>燃料单位用</t>
    <phoneticPr fontId="2" type="noConversion"/>
  </si>
  <si>
    <t>Data Read</t>
    <phoneticPr fontId="2" type="noConversion"/>
  </si>
  <si>
    <t>C:\Users\54933\Desktop\ebsilonstudy\文章数据\赵家毅模拟系统\优化不改动.ebs</t>
  </si>
  <si>
    <t>75%THA</t>
  </si>
  <si>
    <t>50%THA</t>
  </si>
  <si>
    <t>40%THA</t>
  </si>
  <si>
    <t>Air_5.T</t>
  </si>
  <si>
    <t>Temperature</t>
  </si>
  <si>
    <t>°C</t>
  </si>
  <si>
    <t>Air_1.T</t>
  </si>
  <si>
    <t>Data Read</t>
    <phoneticPr fontId="2" type="noConversion"/>
  </si>
  <si>
    <t>C:\Users\54933\Desktop\ebsilonstudy\文章数据\赵家毅模拟系统\设计工况不改动.ebs</t>
  </si>
  <si>
    <t>SA.T</t>
  </si>
  <si>
    <t>PA.T</t>
  </si>
  <si>
    <t>Coal_4.T</t>
  </si>
  <si>
    <t>Data Read</t>
    <phoneticPr fontId="2" type="noConversion"/>
  </si>
  <si>
    <t>Data Read</t>
    <phoneticPr fontId="2" type="noConversion"/>
  </si>
  <si>
    <t>Coal_5.T</t>
  </si>
  <si>
    <t>Data Read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</si>
</sst>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400]h:mm:ss\ AM/PM"/>
    <numFmt numFmtId="177" formatCode="0.00_);[Red]\(0.00\)"/>
    <numFmt numFmtId="178" formatCode="0.0000_);[Red]\(0.000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176" fontId="0" fillId="0" borderId="0"/>
  </cellStyleXfs>
  <cellXfs count="23">
    <xf numFmtId="176" fontId="0" fillId="0" borderId="0" xfId="0"/>
    <xf numFmtId="176" fontId="0" fillId="0" borderId="0" xfId="0" applyBorder="1"/>
    <xf numFmtId="176" fontId="1" fillId="2" borderId="0" xfId="0" applyFont="1" applyFill="1" applyBorder="1"/>
    <xf numFmtId="176" fontId="1" fillId="2" borderId="1" xfId="0" applyFont="1" applyFill="1" applyBorder="1"/>
    <xf numFmtId="176" fontId="1" fillId="2" borderId="2" xfId="0" applyFont="1" applyFill="1" applyBorder="1"/>
    <xf numFmtId="176" fontId="0" fillId="0" borderId="3" xfId="0" applyBorder="1"/>
    <xf numFmtId="176" fontId="0" fillId="0" borderId="4" xfId="0" applyBorder="1"/>
    <xf numFmtId="176" fontId="0" fillId="0" borderId="5" xfId="0" applyBorder="1"/>
    <xf numFmtId="176" fontId="1" fillId="2" borderId="5" xfId="0" applyFont="1" applyFill="1" applyBorder="1"/>
    <xf numFmtId="176" fontId="1" fillId="2" borderId="6" xfId="0" applyFont="1" applyFill="1" applyBorder="1"/>
    <xf numFmtId="176" fontId="0" fillId="0" borderId="7" xfId="0" applyBorder="1"/>
    <xf numFmtId="176" fontId="0" fillId="0" borderId="8" xfId="0" applyBorder="1"/>
    <xf numFmtId="176" fontId="0" fillId="0" borderId="0" xfId="0" applyNumberFormat="1" applyBorder="1"/>
    <xf numFmtId="177" fontId="0" fillId="0" borderId="0" xfId="0" applyNumberFormat="1"/>
    <xf numFmtId="178" fontId="0" fillId="0" borderId="0" xfId="0" applyNumberFormat="1"/>
    <xf numFmtId="177" fontId="0" fillId="0" borderId="3" xfId="0" applyNumberFormat="1" applyBorder="1"/>
    <xf numFmtId="177" fontId="0" fillId="0" borderId="0" xfId="0" applyNumberFormat="1" applyBorder="1"/>
    <xf numFmtId="177" fontId="1" fillId="2" borderId="0" xfId="0" applyNumberFormat="1" applyFont="1" applyFill="1" applyBorder="1"/>
    <xf numFmtId="177" fontId="0" fillId="0" borderId="7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176" fontId="0" fillId="0" borderId="5" xfId="0" applyNumberFormat="1" applyBorder="1"/>
    <xf numFmtId="177" fontId="0" fillId="0" borderId="5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5" workbookViewId="0">
      <selection activeCell="C39" sqref="C39"/>
    </sheetView>
  </sheetViews>
  <sheetFormatPr defaultRowHeight="14" x14ac:dyDescent="0.25"/>
  <cols>
    <col min="1" max="1" width="12" bestFit="1" customWidth="1"/>
    <col min="2" max="2" width="9.453125" customWidth="1"/>
    <col min="3" max="3" width="16.08984375" bestFit="1" customWidth="1"/>
    <col min="4" max="4" width="11.54296875" customWidth="1"/>
    <col min="5" max="5" width="6.26953125" bestFit="1" customWidth="1"/>
    <col min="6" max="6" width="15.7265625" style="13" bestFit="1" customWidth="1"/>
    <col min="8" max="8" width="14.453125" bestFit="1" customWidth="1"/>
  </cols>
  <sheetData>
    <row r="1" spans="1:8" x14ac:dyDescent="0.25">
      <c r="A1" s="4" t="s">
        <v>0</v>
      </c>
      <c r="B1" s="5" t="s">
        <v>42</v>
      </c>
      <c r="C1" s="5"/>
      <c r="D1" s="5"/>
      <c r="E1" s="5"/>
      <c r="F1" s="15"/>
      <c r="G1" s="5"/>
      <c r="H1" s="6"/>
    </row>
    <row r="2" spans="1:8" x14ac:dyDescent="0.25">
      <c r="A2" s="3"/>
      <c r="B2" s="1"/>
      <c r="C2" s="1"/>
      <c r="D2" s="1"/>
      <c r="E2" s="1"/>
      <c r="F2" s="16"/>
      <c r="G2" s="1"/>
      <c r="H2" s="7"/>
    </row>
    <row r="3" spans="1:8" x14ac:dyDescent="0.25">
      <c r="A3" s="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17" t="s">
        <v>6</v>
      </c>
      <c r="G3" s="2"/>
      <c r="H3" s="8" t="s">
        <v>7</v>
      </c>
    </row>
    <row r="4" spans="1:8" x14ac:dyDescent="0.25">
      <c r="A4" s="3"/>
      <c r="B4" s="1"/>
      <c r="C4" s="1" t="s">
        <v>8</v>
      </c>
      <c r="D4" s="1"/>
      <c r="E4" s="1"/>
      <c r="F4" s="16" t="s">
        <v>14</v>
      </c>
      <c r="G4" s="1"/>
      <c r="H4" s="7"/>
    </row>
    <row r="5" spans="1:8" x14ac:dyDescent="0.25">
      <c r="A5" s="3"/>
      <c r="B5" s="1"/>
      <c r="C5" s="1" t="s">
        <v>9</v>
      </c>
      <c r="D5" s="1"/>
      <c r="E5" s="1"/>
      <c r="F5" s="16">
        <v>0</v>
      </c>
      <c r="G5" s="1"/>
      <c r="H5" s="7"/>
    </row>
    <row r="6" spans="1:8" x14ac:dyDescent="0.25">
      <c r="A6" s="3"/>
      <c r="B6" s="1"/>
      <c r="C6" s="1" t="s">
        <v>10</v>
      </c>
      <c r="D6" s="1"/>
      <c r="E6" s="1"/>
      <c r="F6" s="16">
        <v>0</v>
      </c>
      <c r="G6" s="1"/>
      <c r="H6" s="7"/>
    </row>
    <row r="7" spans="1:8" x14ac:dyDescent="0.25">
      <c r="A7" s="3"/>
      <c r="B7" s="1"/>
      <c r="C7" s="1" t="s">
        <v>11</v>
      </c>
      <c r="D7" s="1"/>
      <c r="E7" s="1"/>
      <c r="F7" s="16" t="s">
        <v>48</v>
      </c>
      <c r="G7" s="1"/>
      <c r="H7" s="7"/>
    </row>
    <row r="8" spans="1:8" x14ac:dyDescent="0.25">
      <c r="A8" s="3"/>
      <c r="B8" s="1"/>
      <c r="C8" s="1" t="s">
        <v>12</v>
      </c>
      <c r="D8" s="1"/>
      <c r="E8" s="1"/>
      <c r="F8" s="16">
        <v>42554.457216504627</v>
      </c>
      <c r="G8" s="1"/>
      <c r="H8" s="7"/>
    </row>
    <row r="9" spans="1:8" x14ac:dyDescent="0.25">
      <c r="A9" s="3"/>
      <c r="B9" s="1" t="s">
        <v>15</v>
      </c>
      <c r="C9" s="1" t="s">
        <v>16</v>
      </c>
      <c r="D9" s="1" t="s">
        <v>17</v>
      </c>
      <c r="E9" s="1" t="s">
        <v>18</v>
      </c>
      <c r="F9" s="16">
        <v>184.61414254953823</v>
      </c>
      <c r="G9" s="1"/>
      <c r="H9" s="7"/>
    </row>
    <row r="10" spans="1:8" x14ac:dyDescent="0.25">
      <c r="A10" s="3"/>
      <c r="B10" s="1" t="s">
        <v>15</v>
      </c>
      <c r="C10" s="1" t="s">
        <v>19</v>
      </c>
      <c r="D10" s="1" t="s">
        <v>20</v>
      </c>
      <c r="E10" s="1" t="s">
        <v>21</v>
      </c>
      <c r="F10" s="16">
        <v>74.823389442481613</v>
      </c>
      <c r="G10" s="1"/>
      <c r="H10" s="7"/>
    </row>
    <row r="11" spans="1:8" x14ac:dyDescent="0.25">
      <c r="A11" s="3"/>
      <c r="B11" s="1" t="s">
        <v>15</v>
      </c>
      <c r="C11" s="1" t="s">
        <v>22</v>
      </c>
      <c r="D11" s="1" t="s">
        <v>17</v>
      </c>
      <c r="E11" s="1" t="s">
        <v>18</v>
      </c>
      <c r="F11" s="16">
        <v>91.180435337764521</v>
      </c>
      <c r="G11" s="1"/>
      <c r="H11" s="7"/>
    </row>
    <row r="12" spans="1:8" x14ac:dyDescent="0.25">
      <c r="A12" s="3"/>
      <c r="B12" s="1" t="s">
        <v>15</v>
      </c>
      <c r="C12" s="1" t="s">
        <v>23</v>
      </c>
      <c r="D12" s="1" t="s">
        <v>17</v>
      </c>
      <c r="E12" s="1" t="s">
        <v>18</v>
      </c>
      <c r="F12" s="16">
        <v>932.68006882437521</v>
      </c>
      <c r="G12" s="1"/>
      <c r="H12" s="7"/>
    </row>
    <row r="13" spans="1:8" x14ac:dyDescent="0.25">
      <c r="A13" s="3"/>
      <c r="B13" s="1" t="s">
        <v>15</v>
      </c>
      <c r="C13" s="1" t="s">
        <v>24</v>
      </c>
      <c r="D13" s="1" t="s">
        <v>20</v>
      </c>
      <c r="E13" s="1" t="s">
        <v>21</v>
      </c>
      <c r="F13" s="16">
        <v>158.39137261379216</v>
      </c>
      <c r="G13" s="1"/>
      <c r="H13" s="7"/>
    </row>
    <row r="14" spans="1:8" x14ac:dyDescent="0.25">
      <c r="A14" s="3"/>
      <c r="B14" s="1" t="s">
        <v>15</v>
      </c>
      <c r="C14" s="1" t="s">
        <v>25</v>
      </c>
      <c r="D14" s="1" t="s">
        <v>26</v>
      </c>
      <c r="E14" s="1" t="s">
        <v>27</v>
      </c>
      <c r="F14" s="16">
        <v>1967715.5988773981</v>
      </c>
      <c r="G14" s="1"/>
      <c r="H14" s="7"/>
    </row>
    <row r="15" spans="1:8" x14ac:dyDescent="0.25">
      <c r="A15" s="3"/>
      <c r="B15" s="1" t="s">
        <v>15</v>
      </c>
      <c r="C15" s="1" t="s">
        <v>28</v>
      </c>
      <c r="D15" s="1" t="s">
        <v>17</v>
      </c>
      <c r="E15" s="1" t="s">
        <v>18</v>
      </c>
      <c r="F15" s="16">
        <v>7.2944362994785958</v>
      </c>
      <c r="G15" s="1"/>
      <c r="H15" s="7"/>
    </row>
    <row r="16" spans="1:8" x14ac:dyDescent="0.25">
      <c r="A16" s="3"/>
      <c r="B16" s="1" t="s">
        <v>15</v>
      </c>
      <c r="C16" s="1" t="s">
        <v>29</v>
      </c>
      <c r="D16" s="1" t="s">
        <v>20</v>
      </c>
      <c r="E16" s="1" t="s">
        <v>21</v>
      </c>
      <c r="F16" s="16">
        <v>510.05481748479957</v>
      </c>
      <c r="G16" s="1"/>
      <c r="H16" s="7"/>
    </row>
    <row r="17" spans="1:8" x14ac:dyDescent="0.25">
      <c r="A17" s="3"/>
      <c r="B17" s="1" t="s">
        <v>15</v>
      </c>
      <c r="C17" s="1" t="s">
        <v>38</v>
      </c>
      <c r="D17" s="1" t="s">
        <v>17</v>
      </c>
      <c r="E17" s="1" t="s">
        <v>18</v>
      </c>
      <c r="F17" s="16">
        <v>664.07964945877052</v>
      </c>
      <c r="G17" s="1"/>
      <c r="H17" s="7"/>
    </row>
    <row r="18" spans="1:8" x14ac:dyDescent="0.25">
      <c r="A18" s="3"/>
      <c r="B18" s="1" t="s">
        <v>15</v>
      </c>
      <c r="C18" s="1" t="s">
        <v>39</v>
      </c>
      <c r="D18" s="1" t="s">
        <v>20</v>
      </c>
      <c r="E18" s="1" t="s">
        <v>21</v>
      </c>
      <c r="F18" s="16">
        <v>135.13101410548916</v>
      </c>
      <c r="G18" s="1"/>
      <c r="H18" s="7"/>
    </row>
    <row r="19" spans="1:8" x14ac:dyDescent="0.25">
      <c r="A19" s="3"/>
      <c r="B19" s="1"/>
      <c r="C19" s="1"/>
      <c r="D19" s="1"/>
      <c r="E19" s="1"/>
      <c r="F19" s="16"/>
      <c r="G19" s="1"/>
      <c r="H19" s="7"/>
    </row>
    <row r="20" spans="1:8" x14ac:dyDescent="0.25">
      <c r="A20" s="3"/>
      <c r="B20" s="1" t="s">
        <v>15</v>
      </c>
      <c r="C20" s="1" t="s">
        <v>31</v>
      </c>
      <c r="D20" s="1" t="s">
        <v>17</v>
      </c>
      <c r="E20" s="1" t="s">
        <v>18</v>
      </c>
      <c r="F20" s="16">
        <v>703.63199999999995</v>
      </c>
      <c r="G20" s="1"/>
      <c r="H20" s="7"/>
    </row>
    <row r="21" spans="1:8" x14ac:dyDescent="0.25">
      <c r="A21" s="3"/>
      <c r="B21" s="1" t="s">
        <v>15</v>
      </c>
      <c r="C21" s="1" t="s">
        <v>32</v>
      </c>
      <c r="D21" s="1" t="s">
        <v>20</v>
      </c>
      <c r="E21" s="1" t="s">
        <v>21</v>
      </c>
      <c r="F21" s="16">
        <v>507.08827442996574</v>
      </c>
      <c r="G21" s="1"/>
      <c r="H21" s="7"/>
    </row>
    <row r="22" spans="1:8" x14ac:dyDescent="0.25">
      <c r="A22" s="3"/>
      <c r="B22" s="1" t="s">
        <v>15</v>
      </c>
      <c r="C22" s="1" t="s">
        <v>43</v>
      </c>
      <c r="D22" s="1" t="s">
        <v>20</v>
      </c>
      <c r="E22" s="1" t="s">
        <v>21</v>
      </c>
      <c r="F22" s="16">
        <v>1743.0163743613057</v>
      </c>
      <c r="G22" s="1"/>
      <c r="H22" s="7"/>
    </row>
    <row r="23" spans="1:8" x14ac:dyDescent="0.25">
      <c r="A23" s="3"/>
      <c r="B23" s="1"/>
      <c r="C23" s="1"/>
      <c r="D23" s="1"/>
      <c r="E23" s="1"/>
      <c r="F23" s="16"/>
      <c r="G23" s="1"/>
      <c r="H23" s="7"/>
    </row>
    <row r="24" spans="1:8" x14ac:dyDescent="0.25">
      <c r="A24" s="3"/>
      <c r="B24" s="1"/>
      <c r="C24" s="1"/>
      <c r="D24" s="1"/>
      <c r="E24" s="1"/>
      <c r="F24" s="16"/>
      <c r="G24" s="1"/>
      <c r="H24" s="7"/>
    </row>
    <row r="25" spans="1:8" x14ac:dyDescent="0.25">
      <c r="A25" s="3"/>
      <c r="B25" s="1" t="s">
        <v>15</v>
      </c>
      <c r="C25" s="1" t="s">
        <v>33</v>
      </c>
      <c r="D25" s="1" t="s">
        <v>17</v>
      </c>
      <c r="E25" s="1" t="s">
        <v>18</v>
      </c>
      <c r="F25" s="16">
        <v>641.03042471390506</v>
      </c>
      <c r="G25" s="1"/>
      <c r="H25" s="7"/>
    </row>
    <row r="26" spans="1:8" x14ac:dyDescent="0.25">
      <c r="A26" s="3"/>
      <c r="B26" s="1" t="s">
        <v>15</v>
      </c>
      <c r="C26" s="1" t="s">
        <v>34</v>
      </c>
      <c r="D26" s="1" t="s">
        <v>20</v>
      </c>
      <c r="E26" s="1" t="s">
        <v>21</v>
      </c>
      <c r="F26" s="16">
        <v>1451.4145587873629</v>
      </c>
      <c r="G26" s="1"/>
      <c r="H26" s="7"/>
    </row>
    <row r="27" spans="1:8" x14ac:dyDescent="0.25">
      <c r="A27" s="3"/>
      <c r="B27" s="1" t="s">
        <v>15</v>
      </c>
      <c r="C27" s="1" t="s">
        <v>44</v>
      </c>
      <c r="D27" s="1" t="s">
        <v>20</v>
      </c>
      <c r="E27" s="1" t="s">
        <v>21</v>
      </c>
      <c r="F27" s="16">
        <v>1757.3084048937774</v>
      </c>
      <c r="G27" s="1"/>
      <c r="H27" s="7"/>
    </row>
    <row r="28" spans="1:8" x14ac:dyDescent="0.25">
      <c r="A28" s="3"/>
      <c r="B28" s="1"/>
      <c r="C28" s="1"/>
      <c r="D28" s="1"/>
      <c r="E28" s="1"/>
      <c r="F28" s="16"/>
      <c r="G28" s="1"/>
      <c r="H28" s="7"/>
    </row>
    <row r="29" spans="1:8" x14ac:dyDescent="0.25">
      <c r="A29" s="3"/>
      <c r="B29" s="1"/>
      <c r="C29" s="1"/>
      <c r="D29" s="1"/>
      <c r="E29" s="1"/>
      <c r="F29" s="16"/>
      <c r="G29" s="1"/>
      <c r="H29" s="7"/>
    </row>
    <row r="30" spans="1:8" x14ac:dyDescent="0.25">
      <c r="A30" s="3"/>
      <c r="B30" s="1" t="s">
        <v>15</v>
      </c>
      <c r="C30" s="1" t="s">
        <v>35</v>
      </c>
      <c r="D30" s="1" t="s">
        <v>17</v>
      </c>
      <c r="E30" s="1" t="s">
        <v>18</v>
      </c>
      <c r="F30" s="16">
        <v>562.36797078740324</v>
      </c>
      <c r="G30" s="1"/>
      <c r="H30" s="7"/>
    </row>
    <row r="31" spans="1:8" x14ac:dyDescent="0.25">
      <c r="A31" s="3"/>
      <c r="B31" s="1" t="s">
        <v>15</v>
      </c>
      <c r="C31" s="1" t="s">
        <v>36</v>
      </c>
      <c r="D31" s="1" t="s">
        <v>20</v>
      </c>
      <c r="E31" s="1" t="s">
        <v>21</v>
      </c>
      <c r="F31" s="16">
        <v>1397.31870380085</v>
      </c>
      <c r="G31" s="1"/>
      <c r="H31" s="7"/>
    </row>
    <row r="32" spans="1:8" x14ac:dyDescent="0.25">
      <c r="A32" s="3"/>
      <c r="B32" s="1" t="s">
        <v>15</v>
      </c>
      <c r="C32" s="1" t="s">
        <v>45</v>
      </c>
      <c r="D32" s="1" t="s">
        <v>20</v>
      </c>
      <c r="E32" s="1" t="s">
        <v>21</v>
      </c>
      <c r="F32" s="16">
        <v>1649.9646737303688</v>
      </c>
      <c r="G32" s="1"/>
      <c r="H32" s="7"/>
    </row>
    <row r="33" spans="1:8" x14ac:dyDescent="0.25">
      <c r="A33" s="3"/>
      <c r="B33" s="1"/>
      <c r="C33" s="1"/>
      <c r="D33" s="1"/>
      <c r="E33" s="1"/>
      <c r="F33" s="16"/>
      <c r="G33" s="1"/>
      <c r="H33" s="7"/>
    </row>
    <row r="34" spans="1:8" x14ac:dyDescent="0.25">
      <c r="A34" s="3"/>
      <c r="B34" s="1"/>
      <c r="C34" s="1"/>
      <c r="D34" s="1"/>
      <c r="E34" s="1"/>
      <c r="F34" s="16"/>
      <c r="G34" s="1"/>
      <c r="H34" s="7"/>
    </row>
    <row r="35" spans="1:8" x14ac:dyDescent="0.25">
      <c r="A35" s="3"/>
      <c r="B35" s="1"/>
      <c r="C35" s="1"/>
      <c r="D35" s="1"/>
      <c r="E35" s="1"/>
      <c r="F35" s="16"/>
      <c r="G35" s="1"/>
      <c r="H35" s="7"/>
    </row>
    <row r="36" spans="1:8" ht="14.5" thickBot="1" x14ac:dyDescent="0.3">
      <c r="A36" s="9" t="s">
        <v>13</v>
      </c>
      <c r="B36" s="10"/>
      <c r="C36" s="10"/>
      <c r="D36" s="10"/>
      <c r="E36" s="10"/>
      <c r="F36" s="18"/>
      <c r="G36" s="10"/>
      <c r="H36" s="11"/>
    </row>
    <row r="38" spans="1:8" x14ac:dyDescent="0.25">
      <c r="B38" t="s">
        <v>46</v>
      </c>
      <c r="C38" s="14">
        <f>22760*F11*(1.0064+(0.1519*0.0362+0.0616*0.0994+0.0429*0.007)/0.6283)</f>
        <v>2127927.0221411539</v>
      </c>
    </row>
    <row r="39" spans="1:8" x14ac:dyDescent="0.25">
      <c r="B39" t="s">
        <v>37</v>
      </c>
      <c r="C39" s="14">
        <f>F20*(F22-F21)+F25*(F27-F26)+F30*(F32-F31)</f>
        <v>1207805.824334732</v>
      </c>
    </row>
    <row r="40" spans="1:8" x14ac:dyDescent="0.25">
      <c r="B40" t="s">
        <v>40</v>
      </c>
      <c r="C40" s="14">
        <f>C38+F9*F10+F17*F18-F13*F12-F15*F16</f>
        <v>2080029.1958179055</v>
      </c>
    </row>
    <row r="41" spans="1:8" x14ac:dyDescent="0.25">
      <c r="B41" t="s">
        <v>30</v>
      </c>
      <c r="C41" s="14">
        <f>C40-C39</f>
        <v>872223.37148317345</v>
      </c>
    </row>
    <row r="42" spans="1:8" x14ac:dyDescent="0.25">
      <c r="B42" t="s">
        <v>41</v>
      </c>
      <c r="C42" s="14">
        <f>C39/C40</f>
        <v>0.58066772656996324</v>
      </c>
    </row>
    <row r="43" spans="1:8" x14ac:dyDescent="0.25">
      <c r="C43" s="14"/>
    </row>
    <row r="44" spans="1:8" x14ac:dyDescent="0.25">
      <c r="B44" t="s">
        <v>47</v>
      </c>
      <c r="C44" s="14">
        <f>22760*(1.0064+(0.1519*0.0362+0.0616*0.0994+0.0429*0.007)/0.6283)</f>
        <v>23337.539618653507</v>
      </c>
    </row>
  </sheetData>
  <phoneticPr fontId="2" type="noConversion"/>
  <dataValidations disablePrompts="1" count="1">
    <dataValidation type="list" allowBlank="1" showInputMessage="1" promptTitle="Select Profile" prompt="You can also type in_x000d__x000a_a profile name not in the list" sqref="F4">
      <formula1>"Design"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F10" sqref="F10:H11"/>
    </sheetView>
  </sheetViews>
  <sheetFormatPr defaultRowHeight="14" x14ac:dyDescent="0.25"/>
  <cols>
    <col min="1" max="1" width="11.1796875" bestFit="1" customWidth="1"/>
    <col min="2" max="2" width="80.453125" bestFit="1" customWidth="1"/>
    <col min="3" max="3" width="15.7265625" bestFit="1" customWidth="1"/>
    <col min="4" max="4" width="13.54296875" bestFit="1" customWidth="1"/>
    <col min="5" max="5" width="5.6328125" bestFit="1" customWidth="1"/>
    <col min="6" max="6" width="14.7265625" bestFit="1" customWidth="1"/>
    <col min="7" max="7" width="10.26953125" bestFit="1" customWidth="1"/>
    <col min="8" max="8" width="13.54296875" bestFit="1" customWidth="1"/>
  </cols>
  <sheetData>
    <row r="1" spans="1:8" x14ac:dyDescent="0.25">
      <c r="A1" s="4" t="s">
        <v>0</v>
      </c>
      <c r="B1" s="5" t="s">
        <v>49</v>
      </c>
      <c r="C1" s="5"/>
      <c r="D1" s="5"/>
      <c r="E1" s="5"/>
      <c r="F1" s="5"/>
      <c r="G1" s="5"/>
      <c r="H1" s="6"/>
    </row>
    <row r="2" spans="1:8" x14ac:dyDescent="0.25">
      <c r="A2" s="3"/>
      <c r="B2" s="1"/>
      <c r="C2" s="1"/>
      <c r="D2" s="1"/>
      <c r="E2" s="1"/>
      <c r="F2" s="1"/>
      <c r="G2" s="1"/>
      <c r="H2" s="7"/>
    </row>
    <row r="3" spans="1:8" x14ac:dyDescent="0.25">
      <c r="A3" s="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/>
      <c r="H3" s="8" t="s">
        <v>7</v>
      </c>
    </row>
    <row r="4" spans="1:8" x14ac:dyDescent="0.25">
      <c r="A4" s="3"/>
      <c r="B4" s="1"/>
      <c r="C4" s="1" t="s">
        <v>8</v>
      </c>
      <c r="D4" s="1"/>
      <c r="E4" s="1"/>
      <c r="F4" s="19" t="s">
        <v>50</v>
      </c>
      <c r="G4" s="19" t="s">
        <v>51</v>
      </c>
      <c r="H4" s="20" t="s">
        <v>52</v>
      </c>
    </row>
    <row r="5" spans="1:8" x14ac:dyDescent="0.25">
      <c r="A5" s="3"/>
      <c r="B5" s="1"/>
      <c r="C5" s="1" t="s">
        <v>9</v>
      </c>
      <c r="D5" s="1"/>
      <c r="E5" s="1"/>
      <c r="F5" s="1">
        <v>0</v>
      </c>
      <c r="G5" s="1">
        <v>0</v>
      </c>
      <c r="H5" s="7">
        <v>0</v>
      </c>
    </row>
    <row r="6" spans="1:8" x14ac:dyDescent="0.25">
      <c r="A6" s="3"/>
      <c r="B6" s="1"/>
      <c r="C6" s="1" t="s">
        <v>10</v>
      </c>
      <c r="D6" s="1"/>
      <c r="E6" s="1"/>
      <c r="F6" s="1">
        <v>0</v>
      </c>
      <c r="G6" s="1">
        <v>0</v>
      </c>
      <c r="H6" s="7">
        <v>0</v>
      </c>
    </row>
    <row r="7" spans="1:8" x14ac:dyDescent="0.25">
      <c r="A7" s="3"/>
      <c r="B7" s="1"/>
      <c r="C7" s="1" t="s">
        <v>11</v>
      </c>
      <c r="D7" s="1"/>
      <c r="E7" s="1"/>
      <c r="F7" s="1" t="s">
        <v>65</v>
      </c>
      <c r="G7" s="1" t="s">
        <v>65</v>
      </c>
      <c r="H7" s="7" t="s">
        <v>57</v>
      </c>
    </row>
    <row r="8" spans="1:8" x14ac:dyDescent="0.25">
      <c r="A8" s="3"/>
      <c r="B8" s="1"/>
      <c r="C8" s="1" t="s">
        <v>12</v>
      </c>
      <c r="D8" s="1"/>
      <c r="E8" s="1"/>
      <c r="F8" s="12">
        <v>43127.834023750002</v>
      </c>
      <c r="G8" s="12">
        <v>43127.834025601849</v>
      </c>
      <c r="H8" s="21">
        <v>43127.834027407407</v>
      </c>
    </row>
    <row r="9" spans="1:8" x14ac:dyDescent="0.25">
      <c r="A9" s="3"/>
      <c r="B9" s="1" t="s">
        <v>15</v>
      </c>
      <c r="C9" s="1" t="s">
        <v>53</v>
      </c>
      <c r="D9" s="1" t="s">
        <v>54</v>
      </c>
      <c r="E9" s="1" t="s">
        <v>55</v>
      </c>
      <c r="F9" s="16">
        <v>225.24912346460653</v>
      </c>
      <c r="G9" s="16">
        <v>204.42695477845626</v>
      </c>
      <c r="H9" s="16">
        <v>194.54376689353617</v>
      </c>
    </row>
    <row r="10" spans="1:8" x14ac:dyDescent="0.25">
      <c r="A10" s="3"/>
      <c r="B10" s="1" t="s">
        <v>15</v>
      </c>
      <c r="C10" s="1" t="s">
        <v>56</v>
      </c>
      <c r="D10" s="1" t="s">
        <v>54</v>
      </c>
      <c r="E10" s="1" t="s">
        <v>55</v>
      </c>
      <c r="F10" s="16">
        <v>336.22461786252705</v>
      </c>
      <c r="G10" s="16">
        <v>303.69774234013681</v>
      </c>
      <c r="H10" s="16">
        <v>283.35440198622808</v>
      </c>
    </row>
    <row r="11" spans="1:8" x14ac:dyDescent="0.25">
      <c r="A11" s="3"/>
      <c r="B11" s="1" t="s">
        <v>15</v>
      </c>
      <c r="C11" s="1" t="s">
        <v>64</v>
      </c>
      <c r="D11" s="1" t="s">
        <v>54</v>
      </c>
      <c r="E11" s="1" t="s">
        <v>55</v>
      </c>
      <c r="F11" s="16">
        <v>83.015975743301539</v>
      </c>
      <c r="G11" s="16">
        <v>77.690440790425995</v>
      </c>
      <c r="H11" s="16">
        <v>75.44599142711661</v>
      </c>
    </row>
    <row r="12" spans="1:8" x14ac:dyDescent="0.25">
      <c r="A12" s="3"/>
      <c r="B12" s="1"/>
      <c r="C12" s="1"/>
      <c r="D12" s="1"/>
      <c r="E12" s="1"/>
      <c r="F12" s="1"/>
      <c r="G12" s="1"/>
      <c r="H12" s="7"/>
    </row>
    <row r="13" spans="1:8" x14ac:dyDescent="0.25">
      <c r="A13" s="3"/>
      <c r="B13" s="1"/>
      <c r="C13" s="1"/>
      <c r="D13" s="1"/>
      <c r="E13" s="1"/>
      <c r="F13" s="1"/>
      <c r="G13" s="1"/>
      <c r="H13" s="7"/>
    </row>
    <row r="14" spans="1:8" ht="14.5" thickBot="1" x14ac:dyDescent="0.3">
      <c r="A14" s="9" t="s">
        <v>13</v>
      </c>
      <c r="B14" s="10"/>
      <c r="C14" s="10"/>
      <c r="D14" s="10"/>
      <c r="E14" s="10"/>
      <c r="F14" s="10"/>
      <c r="G14" s="10"/>
      <c r="H14" s="11"/>
    </row>
  </sheetData>
  <phoneticPr fontId="2" type="noConversion"/>
  <dataValidations count="1">
    <dataValidation type="list" allowBlank="1" showInputMessage="1" promptTitle="Select Profile" prompt="You can also type in_x000d__x000a_a profile name not in the list" sqref="F4:H4">
      <formula1>"Design,75%THA,50%THA,40%THA"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11" sqref="F11:H11"/>
    </sheetView>
  </sheetViews>
  <sheetFormatPr defaultRowHeight="14" x14ac:dyDescent="0.25"/>
  <cols>
    <col min="1" max="1" width="11.1796875" bestFit="1" customWidth="1"/>
    <col min="2" max="2" width="5.6328125" bestFit="1" customWidth="1"/>
    <col min="3" max="3" width="15.7265625" bestFit="1" customWidth="1"/>
    <col min="4" max="4" width="13.54296875" bestFit="1" customWidth="1"/>
    <col min="5" max="5" width="5.6328125" bestFit="1" customWidth="1"/>
    <col min="6" max="6" width="14.7265625" bestFit="1" customWidth="1"/>
    <col min="7" max="7" width="9.26953125" bestFit="1" customWidth="1"/>
    <col min="8" max="8" width="13.54296875" bestFit="1" customWidth="1"/>
  </cols>
  <sheetData>
    <row r="1" spans="1:8" x14ac:dyDescent="0.25">
      <c r="A1" s="4" t="s">
        <v>0</v>
      </c>
      <c r="B1" s="5" t="s">
        <v>58</v>
      </c>
      <c r="C1" s="5"/>
      <c r="D1" s="5"/>
      <c r="E1" s="5"/>
      <c r="F1" s="5"/>
      <c r="G1" s="5"/>
      <c r="H1" s="6"/>
    </row>
    <row r="2" spans="1:8" x14ac:dyDescent="0.25">
      <c r="A2" s="3"/>
      <c r="B2" s="1"/>
      <c r="C2" s="1"/>
      <c r="D2" s="1"/>
      <c r="E2" s="1"/>
      <c r="F2" s="1"/>
      <c r="G2" s="1"/>
      <c r="H2" s="7"/>
    </row>
    <row r="3" spans="1:8" x14ac:dyDescent="0.25">
      <c r="A3" s="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/>
      <c r="H3" s="8" t="s">
        <v>7</v>
      </c>
    </row>
    <row r="4" spans="1:8" x14ac:dyDescent="0.25">
      <c r="A4" s="3"/>
      <c r="B4" s="1"/>
      <c r="C4" s="1" t="s">
        <v>8</v>
      </c>
      <c r="D4" s="1"/>
      <c r="E4" s="1"/>
      <c r="F4" s="19" t="s">
        <v>50</v>
      </c>
      <c r="G4" s="19" t="s">
        <v>51</v>
      </c>
      <c r="H4" s="20" t="s">
        <v>52</v>
      </c>
    </row>
    <row r="5" spans="1:8" x14ac:dyDescent="0.25">
      <c r="A5" s="3"/>
      <c r="B5" s="1"/>
      <c r="C5" s="1" t="s">
        <v>9</v>
      </c>
      <c r="D5" s="1"/>
      <c r="E5" s="1"/>
      <c r="F5" s="1">
        <v>0</v>
      </c>
      <c r="G5" s="1">
        <v>0</v>
      </c>
      <c r="H5" s="7">
        <v>0</v>
      </c>
    </row>
    <row r="6" spans="1:8" x14ac:dyDescent="0.25">
      <c r="A6" s="3"/>
      <c r="B6" s="1"/>
      <c r="C6" s="1" t="s">
        <v>10</v>
      </c>
      <c r="D6" s="1"/>
      <c r="E6" s="1"/>
      <c r="F6" s="1">
        <v>0</v>
      </c>
      <c r="G6" s="1">
        <v>0</v>
      </c>
      <c r="H6" s="7">
        <v>0</v>
      </c>
    </row>
    <row r="7" spans="1:8" x14ac:dyDescent="0.25">
      <c r="A7" s="3"/>
      <c r="B7" s="1"/>
      <c r="C7" s="1" t="s">
        <v>11</v>
      </c>
      <c r="D7" s="1"/>
      <c r="E7" s="1"/>
      <c r="F7" s="1" t="s">
        <v>57</v>
      </c>
      <c r="G7" s="1" t="s">
        <v>62</v>
      </c>
      <c r="H7" s="7" t="s">
        <v>63</v>
      </c>
    </row>
    <row r="8" spans="1:8" x14ac:dyDescent="0.25">
      <c r="A8" s="3"/>
      <c r="B8" s="1"/>
      <c r="C8" s="1" t="s">
        <v>12</v>
      </c>
      <c r="D8" s="1"/>
      <c r="E8" s="1"/>
      <c r="F8" s="12">
        <v>43127.833436608795</v>
      </c>
      <c r="G8" s="12">
        <v>43127.83343859954</v>
      </c>
      <c r="H8" s="21">
        <v>43127.833440590279</v>
      </c>
    </row>
    <row r="9" spans="1:8" x14ac:dyDescent="0.25">
      <c r="A9" s="3"/>
      <c r="B9" s="1" t="s">
        <v>15</v>
      </c>
      <c r="C9" s="1" t="s">
        <v>59</v>
      </c>
      <c r="D9" s="1" t="s">
        <v>54</v>
      </c>
      <c r="E9" s="1" t="s">
        <v>55</v>
      </c>
      <c r="F9" s="16">
        <v>315.0000039112046</v>
      </c>
      <c r="G9" s="16">
        <v>284.9999983358187</v>
      </c>
      <c r="H9" s="22">
        <v>270.00000526589054</v>
      </c>
    </row>
    <row r="10" spans="1:8" x14ac:dyDescent="0.25">
      <c r="A10" s="3"/>
      <c r="B10" s="1" t="s">
        <v>15</v>
      </c>
      <c r="C10" s="1" t="s">
        <v>60</v>
      </c>
      <c r="D10" s="1" t="s">
        <v>54</v>
      </c>
      <c r="E10" s="1" t="s">
        <v>55</v>
      </c>
      <c r="F10" s="16">
        <v>305.00000800688753</v>
      </c>
      <c r="G10" s="16">
        <v>274.99999661058359</v>
      </c>
      <c r="H10" s="22">
        <v>260.00000003702803</v>
      </c>
    </row>
    <row r="11" spans="1:8" x14ac:dyDescent="0.25">
      <c r="A11" s="3"/>
      <c r="B11" s="1" t="s">
        <v>15</v>
      </c>
      <c r="C11" s="1" t="s">
        <v>61</v>
      </c>
      <c r="D11" s="1" t="s">
        <v>54</v>
      </c>
      <c r="E11" s="1" t="s">
        <v>55</v>
      </c>
      <c r="F11" s="16">
        <v>75.728476118987757</v>
      </c>
      <c r="G11" s="16">
        <v>64.219617793197642</v>
      </c>
      <c r="H11" s="22">
        <v>76.28082507102215</v>
      </c>
    </row>
    <row r="12" spans="1:8" x14ac:dyDescent="0.25">
      <c r="A12" s="3"/>
      <c r="B12" s="1"/>
      <c r="C12" s="1"/>
      <c r="D12" s="1"/>
      <c r="E12" s="1"/>
      <c r="F12" s="1"/>
      <c r="G12" s="1"/>
      <c r="H12" s="7"/>
    </row>
    <row r="13" spans="1:8" x14ac:dyDescent="0.25">
      <c r="A13" s="3"/>
      <c r="B13" s="1"/>
      <c r="C13" s="1"/>
      <c r="D13" s="1"/>
      <c r="E13" s="1"/>
      <c r="F13" s="1"/>
      <c r="G13" s="1"/>
      <c r="H13" s="7"/>
    </row>
    <row r="14" spans="1:8" ht="14.5" thickBot="1" x14ac:dyDescent="0.3">
      <c r="A14" s="9" t="s">
        <v>13</v>
      </c>
      <c r="B14" s="10"/>
      <c r="C14" s="10"/>
      <c r="D14" s="10"/>
      <c r="E14" s="10"/>
      <c r="F14" s="10"/>
      <c r="G14" s="10"/>
      <c r="H14" s="11"/>
    </row>
  </sheetData>
  <phoneticPr fontId="2" type="noConversion"/>
  <dataValidations count="1">
    <dataValidation type="list" allowBlank="1" showInputMessage="1" promptTitle="Select Profile" prompt="You can also type in_x000d__x000a_a profile name not in the list" sqref="F4:H4">
      <formula1>"THA,75%THA,50%THA,40%THA"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Sheet1!ModelLink0</vt:lpstr>
      <vt:lpstr>Sheet2!ModelLink0</vt:lpstr>
      <vt:lpstr>Sheet3!ModelLink0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2018-01-27T12:14:54Z</dcterms:modified>
</cp:coreProperties>
</file>