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definedNames>
    <definedName name="ModelLink0" localSheetId="0">Sheet1!$A$1</definedName>
  </definedNames>
  <calcPr calcId="162913"/>
</workbook>
</file>

<file path=xl/calcChain.xml><?xml version="1.0" encoding="utf-8"?>
<calcChain xmlns="http://schemas.openxmlformats.org/spreadsheetml/2006/main">
  <c r="F34" i="1" l="1"/>
  <c r="G34" i="1" l="1"/>
  <c r="H34" i="1"/>
  <c r="F33" i="1"/>
  <c r="G36" i="1" l="1"/>
  <c r="H36" i="1"/>
  <c r="G32" i="1" l="1"/>
  <c r="G33" i="1" s="1"/>
  <c r="H32" i="1"/>
  <c r="H33" i="1"/>
  <c r="G35" i="1"/>
  <c r="H35" i="1"/>
  <c r="F35" i="1"/>
  <c r="F32" i="1"/>
  <c r="F37" i="1" l="1"/>
  <c r="F36" i="1"/>
  <c r="G37" i="1"/>
  <c r="H37" i="1"/>
</calcChain>
</file>

<file path=xl/sharedStrings.xml><?xml version="1.0" encoding="utf-8"?>
<sst xmlns="http://schemas.openxmlformats.org/spreadsheetml/2006/main" count="99" uniqueCount="49">
  <si>
    <t>ModelFile</t>
  </si>
  <si>
    <t>BeginData</t>
  </si>
  <si>
    <t>Type</t>
  </si>
  <si>
    <t>Name</t>
  </si>
  <si>
    <t>Description</t>
  </si>
  <si>
    <t>Unit</t>
  </si>
  <si>
    <t>FirstProfile</t>
  </si>
  <si>
    <t>LastProfile</t>
  </si>
  <si>
    <t>@ProfileName</t>
  </si>
  <si>
    <t>@Errors</t>
  </si>
  <si>
    <t>@Warnings</t>
  </si>
  <si>
    <t>@Status</t>
  </si>
  <si>
    <t>@ExecutionTime</t>
  </si>
  <si>
    <t>EndData</t>
  </si>
  <si>
    <t>C:\Users\CG\Desktop\锅炉侧用分析对比\优化.ebs</t>
  </si>
  <si>
    <t>75%THA</t>
  </si>
  <si>
    <t>50%THA</t>
  </si>
  <si>
    <t>40%THA</t>
  </si>
  <si>
    <t>result</t>
  </si>
  <si>
    <t>Air_5.M</t>
  </si>
  <si>
    <t>Mass flow</t>
  </si>
  <si>
    <t>kg/s</t>
  </si>
  <si>
    <t>Air_5.E</t>
  </si>
  <si>
    <t>Exergy</t>
  </si>
  <si>
    <t>kJ/kg</t>
  </si>
  <si>
    <t>Air_1.M</t>
  </si>
  <si>
    <t>Air_1.E</t>
  </si>
  <si>
    <t>Coal_3.M</t>
  </si>
  <si>
    <t>Fluegas.M</t>
  </si>
  <si>
    <t>Fluegas.E</t>
  </si>
  <si>
    <t>Coal_6.M</t>
  </si>
  <si>
    <t>Coal_6.E</t>
  </si>
  <si>
    <t>Water_56.M</t>
  </si>
  <si>
    <t>Water_56.E</t>
  </si>
  <si>
    <t>MS0.E</t>
  </si>
  <si>
    <t>Steam_24.M</t>
  </si>
  <si>
    <t>Steam_24.E</t>
  </si>
  <si>
    <t>RHb.E</t>
  </si>
  <si>
    <t>Steam_12.M</t>
  </si>
  <si>
    <t>Steam_12.E</t>
  </si>
  <si>
    <t>RH2b.E</t>
  </si>
  <si>
    <t>Data Read</t>
  </si>
  <si>
    <t>燃料单位用</t>
    <phoneticPr fontId="2" type="noConversion"/>
  </si>
  <si>
    <t>燃料总用</t>
    <phoneticPr fontId="2" type="noConversion"/>
  </si>
  <si>
    <t>代价用</t>
    <phoneticPr fontId="2" type="noConversion"/>
  </si>
  <si>
    <t>目的用</t>
    <phoneticPr fontId="2" type="noConversion"/>
  </si>
  <si>
    <t>用损失</t>
    <phoneticPr fontId="2" type="noConversion"/>
  </si>
  <si>
    <t>用效率</t>
    <phoneticPr fontId="2" type="noConversion"/>
  </si>
  <si>
    <t>Exergy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</si>
</sst>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92D05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176" fontId="0" fillId="0" borderId="5" xfId="0" applyNumberFormat="1" applyBorder="1"/>
    <xf numFmtId="0" fontId="3" fillId="0" borderId="0" xfId="0" applyFont="1" applyBorder="1"/>
    <xf numFmtId="0" fontId="4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D20" workbookViewId="0">
      <selection activeCell="F34" sqref="F34"/>
    </sheetView>
  </sheetViews>
  <sheetFormatPr defaultRowHeight="14" x14ac:dyDescent="0.25"/>
  <cols>
    <col min="1" max="1" width="12" bestFit="1" customWidth="1"/>
    <col min="2" max="2" width="6.26953125" bestFit="1" customWidth="1"/>
    <col min="3" max="3" width="16.08984375" bestFit="1" customWidth="1"/>
    <col min="4" max="4" width="14.453125" bestFit="1" customWidth="1"/>
    <col min="5" max="5" width="11.7265625" customWidth="1"/>
    <col min="6" max="6" width="15.7265625" bestFit="1" customWidth="1"/>
    <col min="7" max="7" width="9.453125" bestFit="1" customWidth="1"/>
    <col min="8" max="8" width="14.453125" bestFit="1" customWidth="1"/>
  </cols>
  <sheetData>
    <row r="1" spans="1:8" x14ac:dyDescent="0.25">
      <c r="A1" s="4" t="s">
        <v>0</v>
      </c>
      <c r="B1" s="5" t="s">
        <v>14</v>
      </c>
      <c r="C1" s="5"/>
      <c r="D1" s="5"/>
      <c r="E1" s="5"/>
      <c r="F1" s="5"/>
      <c r="G1" s="5"/>
      <c r="H1" s="6"/>
    </row>
    <row r="2" spans="1:8" x14ac:dyDescent="0.25">
      <c r="A2" s="3"/>
      <c r="B2" s="1"/>
      <c r="C2" s="1"/>
      <c r="D2" s="1"/>
      <c r="E2" s="1"/>
      <c r="F2" s="1"/>
      <c r="G2" s="1"/>
      <c r="H2" s="7"/>
    </row>
    <row r="3" spans="1:8" x14ac:dyDescent="0.25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  <c r="H3" s="8" t="s">
        <v>7</v>
      </c>
    </row>
    <row r="4" spans="1:8" x14ac:dyDescent="0.25">
      <c r="A4" s="3"/>
      <c r="B4" s="1"/>
      <c r="C4" s="1" t="s">
        <v>8</v>
      </c>
      <c r="D4" s="1"/>
      <c r="E4" s="1"/>
      <c r="F4" s="1" t="s">
        <v>15</v>
      </c>
      <c r="G4" s="1" t="s">
        <v>16</v>
      </c>
      <c r="H4" s="7" t="s">
        <v>17</v>
      </c>
    </row>
    <row r="5" spans="1:8" x14ac:dyDescent="0.25">
      <c r="A5" s="3"/>
      <c r="B5" s="1"/>
      <c r="C5" s="1" t="s">
        <v>9</v>
      </c>
      <c r="D5" s="1"/>
      <c r="E5" s="1"/>
      <c r="F5" s="1">
        <v>0</v>
      </c>
      <c r="G5" s="1">
        <v>0</v>
      </c>
      <c r="H5" s="7">
        <v>0</v>
      </c>
    </row>
    <row r="6" spans="1:8" x14ac:dyDescent="0.25">
      <c r="A6" s="3"/>
      <c r="B6" s="1"/>
      <c r="C6" s="1" t="s">
        <v>10</v>
      </c>
      <c r="D6" s="1"/>
      <c r="E6" s="1"/>
      <c r="F6" s="1">
        <v>0</v>
      </c>
      <c r="G6" s="1">
        <v>0</v>
      </c>
      <c r="H6" s="7">
        <v>0</v>
      </c>
    </row>
    <row r="7" spans="1:8" x14ac:dyDescent="0.25">
      <c r="A7" s="3"/>
      <c r="B7" s="1"/>
      <c r="C7" s="1" t="s">
        <v>11</v>
      </c>
      <c r="D7" s="1"/>
      <c r="E7" s="1"/>
      <c r="F7" s="1" t="s">
        <v>41</v>
      </c>
      <c r="G7" s="1" t="s">
        <v>41</v>
      </c>
      <c r="H7" s="7" t="s">
        <v>41</v>
      </c>
    </row>
    <row r="8" spans="1:8" x14ac:dyDescent="0.25">
      <c r="A8" s="3"/>
      <c r="B8" s="1"/>
      <c r="C8" s="1" t="s">
        <v>12</v>
      </c>
      <c r="D8" s="1"/>
      <c r="E8" s="1"/>
      <c r="F8" s="12">
        <v>42554.630785763889</v>
      </c>
      <c r="G8" s="12">
        <v>42554.630790995368</v>
      </c>
      <c r="H8" s="13">
        <v>42554.630796226855</v>
      </c>
    </row>
    <row r="9" spans="1:8" x14ac:dyDescent="0.25">
      <c r="A9" s="3"/>
      <c r="B9" s="1" t="s">
        <v>18</v>
      </c>
      <c r="C9" s="1" t="s">
        <v>19</v>
      </c>
      <c r="D9" s="1" t="s">
        <v>20</v>
      </c>
      <c r="E9" s="1" t="s">
        <v>21</v>
      </c>
      <c r="F9" s="14">
        <v>185.80624572591503</v>
      </c>
      <c r="G9" s="1">
        <v>141.13144028029893</v>
      </c>
      <c r="H9" s="7">
        <v>123.91313347667244</v>
      </c>
    </row>
    <row r="10" spans="1:8" x14ac:dyDescent="0.25">
      <c r="A10" s="3"/>
      <c r="B10" s="1" t="s">
        <v>18</v>
      </c>
      <c r="C10" s="1" t="s">
        <v>22</v>
      </c>
      <c r="D10" s="1" t="s">
        <v>23</v>
      </c>
      <c r="E10" s="1" t="s">
        <v>24</v>
      </c>
      <c r="F10" s="14">
        <v>67.066339864286732</v>
      </c>
      <c r="G10" s="1">
        <v>57.642581175661235</v>
      </c>
      <c r="H10" s="7">
        <v>53.365481915857714</v>
      </c>
    </row>
    <row r="11" spans="1:8" x14ac:dyDescent="0.25">
      <c r="A11" s="3"/>
      <c r="B11" s="1" t="s">
        <v>18</v>
      </c>
      <c r="C11" s="1" t="s">
        <v>25</v>
      </c>
      <c r="D11" s="1" t="s">
        <v>20</v>
      </c>
      <c r="E11" s="1" t="s">
        <v>21</v>
      </c>
      <c r="F11" s="14">
        <v>611.2047541087112</v>
      </c>
      <c r="G11" s="1">
        <v>442.41830808871134</v>
      </c>
      <c r="H11" s="7">
        <v>381.27117978618401</v>
      </c>
    </row>
    <row r="12" spans="1:8" x14ac:dyDescent="0.25">
      <c r="A12" s="3"/>
      <c r="B12" s="1" t="s">
        <v>18</v>
      </c>
      <c r="C12" s="1" t="s">
        <v>26</v>
      </c>
      <c r="D12" s="1" t="s">
        <v>23</v>
      </c>
      <c r="E12" s="1" t="s">
        <v>24</v>
      </c>
      <c r="F12" s="14">
        <v>121.00397197363881</v>
      </c>
      <c r="G12" s="1">
        <v>102.58077312927603</v>
      </c>
      <c r="H12" s="7">
        <v>91.578274025679946</v>
      </c>
    </row>
    <row r="13" spans="1:8" x14ac:dyDescent="0.25">
      <c r="A13" s="3"/>
      <c r="B13" s="1" t="s">
        <v>18</v>
      </c>
      <c r="C13" s="1" t="s">
        <v>27</v>
      </c>
      <c r="D13" s="1" t="s">
        <v>20</v>
      </c>
      <c r="E13" s="1" t="s">
        <v>21</v>
      </c>
      <c r="F13" s="1">
        <v>71.816273554067322</v>
      </c>
      <c r="G13" s="1">
        <v>49.278094474278213</v>
      </c>
      <c r="H13" s="7">
        <v>40.212957350944464</v>
      </c>
    </row>
    <row r="14" spans="1:8" x14ac:dyDescent="0.25">
      <c r="A14" s="3"/>
      <c r="B14" s="1"/>
      <c r="C14" s="1"/>
      <c r="D14" s="1"/>
      <c r="E14" s="1"/>
      <c r="F14" s="1"/>
      <c r="G14" s="1"/>
      <c r="H14" s="7"/>
    </row>
    <row r="15" spans="1:8" x14ac:dyDescent="0.25">
      <c r="A15" s="3"/>
      <c r="B15" s="1" t="s">
        <v>18</v>
      </c>
      <c r="C15" s="1" t="s">
        <v>28</v>
      </c>
      <c r="D15" s="1" t="s">
        <v>20</v>
      </c>
      <c r="E15" s="1" t="s">
        <v>21</v>
      </c>
      <c r="F15" s="15">
        <v>863.18224941843141</v>
      </c>
      <c r="G15" s="1">
        <v>628.98587259553176</v>
      </c>
      <c r="H15" s="7">
        <v>547.18051200893331</v>
      </c>
    </row>
    <row r="16" spans="1:8" x14ac:dyDescent="0.25">
      <c r="A16" s="3"/>
      <c r="B16" s="1" t="s">
        <v>18</v>
      </c>
      <c r="C16" s="1" t="s">
        <v>29</v>
      </c>
      <c r="D16" s="1" t="s">
        <v>23</v>
      </c>
      <c r="E16" s="1" t="s">
        <v>24</v>
      </c>
      <c r="F16" s="15">
        <v>144.97818957341832</v>
      </c>
      <c r="G16" s="1">
        <v>125.50250653380294</v>
      </c>
      <c r="H16" s="7">
        <v>112.77566274952858</v>
      </c>
    </row>
    <row r="17" spans="1:8" x14ac:dyDescent="0.25">
      <c r="A17" s="3"/>
      <c r="B17" s="1" t="s">
        <v>18</v>
      </c>
      <c r="C17" s="1" t="s">
        <v>30</v>
      </c>
      <c r="D17" s="1" t="s">
        <v>20</v>
      </c>
      <c r="E17" s="1" t="s">
        <v>21</v>
      </c>
      <c r="F17" s="15">
        <v>5.7453017480399122</v>
      </c>
      <c r="G17" s="1">
        <v>3.9422480255331069</v>
      </c>
      <c r="H17" s="7">
        <v>3.2170363826454045</v>
      </c>
    </row>
    <row r="18" spans="1:8" x14ac:dyDescent="0.25">
      <c r="A18" s="3"/>
      <c r="B18" s="1" t="s">
        <v>18</v>
      </c>
      <c r="C18" s="1" t="s">
        <v>31</v>
      </c>
      <c r="D18" s="1" t="s">
        <v>48</v>
      </c>
      <c r="E18" s="1" t="s">
        <v>24</v>
      </c>
      <c r="F18" s="15">
        <v>510.05481748479957</v>
      </c>
      <c r="G18" s="1">
        <v>510.05481748479957</v>
      </c>
      <c r="H18" s="7">
        <v>510.05481748479957</v>
      </c>
    </row>
    <row r="19" spans="1:8" x14ac:dyDescent="0.25">
      <c r="A19" s="3"/>
      <c r="B19" s="1"/>
      <c r="C19" s="1"/>
      <c r="D19" s="1"/>
      <c r="E19" s="1"/>
      <c r="F19" s="1"/>
      <c r="G19" s="1"/>
      <c r="H19" s="7"/>
    </row>
    <row r="20" spans="1:8" x14ac:dyDescent="0.25">
      <c r="A20" s="3"/>
      <c r="B20" s="1" t="s">
        <v>18</v>
      </c>
      <c r="C20" s="1" t="s">
        <v>32</v>
      </c>
      <c r="D20" s="1" t="s">
        <v>20</v>
      </c>
      <c r="E20" s="1" t="s">
        <v>21</v>
      </c>
      <c r="F20" s="1">
        <v>518.39700000000005</v>
      </c>
      <c r="G20" s="1">
        <v>336.59399999999999</v>
      </c>
      <c r="H20" s="7">
        <v>269.911</v>
      </c>
    </row>
    <row r="21" spans="1:8" x14ac:dyDescent="0.25">
      <c r="A21" s="3"/>
      <c r="B21" s="1" t="s">
        <v>18</v>
      </c>
      <c r="C21" s="1" t="s">
        <v>33</v>
      </c>
      <c r="D21" s="1" t="s">
        <v>23</v>
      </c>
      <c r="E21" s="1" t="s">
        <v>24</v>
      </c>
      <c r="F21" s="1">
        <v>443.83533659251304</v>
      </c>
      <c r="G21" s="1">
        <v>369.1024219043893</v>
      </c>
      <c r="H21" s="7">
        <v>336.83807806726793</v>
      </c>
    </row>
    <row r="22" spans="1:8" x14ac:dyDescent="0.25">
      <c r="A22" s="3"/>
      <c r="B22" s="1" t="s">
        <v>18</v>
      </c>
      <c r="C22" s="1" t="s">
        <v>34</v>
      </c>
      <c r="D22" s="1" t="s">
        <v>23</v>
      </c>
      <c r="E22" s="1" t="s">
        <v>24</v>
      </c>
      <c r="F22" s="1">
        <v>1759.6118786150623</v>
      </c>
      <c r="G22" s="1">
        <v>1758.2306622342194</v>
      </c>
      <c r="H22" s="7">
        <v>1749.8054327491609</v>
      </c>
    </row>
    <row r="23" spans="1:8" x14ac:dyDescent="0.25">
      <c r="A23" s="3"/>
      <c r="B23" s="1"/>
      <c r="C23" s="1"/>
      <c r="D23" s="1"/>
      <c r="E23" s="1"/>
      <c r="F23" s="1"/>
      <c r="G23" s="1"/>
      <c r="H23" s="7"/>
    </row>
    <row r="24" spans="1:8" x14ac:dyDescent="0.25">
      <c r="A24" s="3"/>
      <c r="B24" s="1" t="s">
        <v>18</v>
      </c>
      <c r="C24" s="1" t="s">
        <v>35</v>
      </c>
      <c r="D24" s="1" t="s">
        <v>20</v>
      </c>
      <c r="E24" s="1" t="s">
        <v>21</v>
      </c>
      <c r="F24" s="1">
        <v>490.90739327167569</v>
      </c>
      <c r="G24" s="1">
        <v>322.35981610824285</v>
      </c>
      <c r="H24" s="7">
        <v>256.95254918370728</v>
      </c>
    </row>
    <row r="25" spans="1:8" x14ac:dyDescent="0.25">
      <c r="A25" s="3"/>
      <c r="B25" s="1" t="s">
        <v>18</v>
      </c>
      <c r="C25" s="1" t="s">
        <v>36</v>
      </c>
      <c r="D25" s="1" t="s">
        <v>23</v>
      </c>
      <c r="E25" s="1" t="s">
        <v>24</v>
      </c>
      <c r="F25" s="1">
        <v>1449.3432593660564</v>
      </c>
      <c r="G25" s="1">
        <v>1436.1750802726272</v>
      </c>
      <c r="H25" s="7">
        <v>1423.5481415076124</v>
      </c>
    </row>
    <row r="26" spans="1:8" x14ac:dyDescent="0.25">
      <c r="A26" s="3"/>
      <c r="B26" s="1" t="s">
        <v>18</v>
      </c>
      <c r="C26" s="1" t="s">
        <v>37</v>
      </c>
      <c r="D26" s="1" t="s">
        <v>23</v>
      </c>
      <c r="E26" s="1" t="s">
        <v>24</v>
      </c>
      <c r="F26" s="1">
        <v>1734.7709961663236</v>
      </c>
      <c r="G26" s="1">
        <v>1698.7031817424236</v>
      </c>
      <c r="H26" s="7">
        <v>1677.7580339739261</v>
      </c>
    </row>
    <row r="27" spans="1:8" x14ac:dyDescent="0.25">
      <c r="A27" s="3"/>
      <c r="B27" s="1" t="s">
        <v>18</v>
      </c>
      <c r="C27" s="1" t="s">
        <v>38</v>
      </c>
      <c r="D27" s="1" t="s">
        <v>20</v>
      </c>
      <c r="E27" s="1" t="s">
        <v>21</v>
      </c>
      <c r="F27" s="1">
        <v>437.12694582767779</v>
      </c>
      <c r="G27" s="1">
        <v>290.29132305794542</v>
      </c>
      <c r="H27" s="7">
        <v>233.3894693144311</v>
      </c>
    </row>
    <row r="28" spans="1:8" x14ac:dyDescent="0.25">
      <c r="A28" s="3"/>
      <c r="B28" s="1" t="s">
        <v>18</v>
      </c>
      <c r="C28" s="1" t="s">
        <v>39</v>
      </c>
      <c r="D28" s="1" t="s">
        <v>23</v>
      </c>
      <c r="E28" s="1" t="s">
        <v>24</v>
      </c>
      <c r="F28" s="1">
        <v>1373.8962359661832</v>
      </c>
      <c r="G28" s="1">
        <v>1334.8670208670003</v>
      </c>
      <c r="H28" s="7">
        <v>1312.8729621565194</v>
      </c>
    </row>
    <row r="29" spans="1:8" x14ac:dyDescent="0.25">
      <c r="A29" s="3"/>
      <c r="B29" s="1" t="s">
        <v>18</v>
      </c>
      <c r="C29" s="1" t="s">
        <v>40</v>
      </c>
      <c r="D29" s="1" t="s">
        <v>23</v>
      </c>
      <c r="E29" s="1" t="s">
        <v>24</v>
      </c>
      <c r="F29" s="1">
        <v>1617.2880027463175</v>
      </c>
      <c r="G29" s="1">
        <v>1572.5059944092955</v>
      </c>
      <c r="H29" s="7">
        <v>1535.5503733613486</v>
      </c>
    </row>
    <row r="30" spans="1:8" ht="14.5" thickBot="1" x14ac:dyDescent="0.3">
      <c r="A30" s="9" t="s">
        <v>13</v>
      </c>
      <c r="B30" s="10"/>
      <c r="C30" s="10"/>
      <c r="D30" s="10"/>
      <c r="E30" s="10"/>
      <c r="F30" s="10"/>
      <c r="G30" s="10"/>
      <c r="H30" s="11"/>
    </row>
    <row r="32" spans="1:8" x14ac:dyDescent="0.25">
      <c r="E32" t="s">
        <v>42</v>
      </c>
      <c r="F32">
        <f>22760*(1.0064+(0.1519*0.0362+0.0616*0.0994+0.0429*0.007)/0.6283)</f>
        <v>23337.539618653507</v>
      </c>
      <c r="G32">
        <f t="shared" ref="G32:H32" si="0">22760*(1.0064+(0.1519*0.0362+0.0616*0.0994+0.0429*0.007)/0.6283)</f>
        <v>23337.539618653507</v>
      </c>
      <c r="H32">
        <f t="shared" si="0"/>
        <v>23337.539618653507</v>
      </c>
    </row>
    <row r="33" spans="5:8" x14ac:dyDescent="0.25">
      <c r="E33" t="s">
        <v>43</v>
      </c>
      <c r="F33">
        <f>F32*F13</f>
        <v>1676015.1293321042</v>
      </c>
      <c r="G33">
        <f t="shared" ref="G33:H33" si="1">G32*G13</f>
        <v>1150029.4821252183</v>
      </c>
      <c r="H33">
        <f t="shared" si="1"/>
        <v>938471.48536089016</v>
      </c>
    </row>
    <row r="34" spans="5:8" x14ac:dyDescent="0.25">
      <c r="E34" t="s">
        <v>44</v>
      </c>
      <c r="F34">
        <f>F33+F9*F10+F11*F12-F15*F16-F17*F18</f>
        <v>1634361.6584661042</v>
      </c>
      <c r="G34">
        <f t="shared" ref="G34:H34" si="2">G33+G9*G10+G11*G12-G15*G16-G17*G18</f>
        <v>1122598.2085360661</v>
      </c>
      <c r="H34">
        <f t="shared" si="2"/>
        <v>916650.81623470422</v>
      </c>
    </row>
    <row r="35" spans="5:8" x14ac:dyDescent="0.25">
      <c r="E35" t="s">
        <v>45</v>
      </c>
      <c r="F35">
        <f>F20*F22-F20*F21+F24*F26-F24*F25+F27*F29-F27*F28</f>
        <v>928606.29794711946</v>
      </c>
      <c r="G35">
        <f t="shared" ref="G35:H35" si="3">G20*G22-G20*G21+G24*G26-G24*G25+G27*G29-G27*G28</f>
        <v>621185.27347835363</v>
      </c>
      <c r="H35">
        <f t="shared" si="3"/>
        <v>498665.87439588626</v>
      </c>
    </row>
    <row r="36" spans="5:8" x14ac:dyDescent="0.25">
      <c r="E36" t="s">
        <v>46</v>
      </c>
      <c r="F36">
        <f>F34-F35</f>
        <v>705755.36051898473</v>
      </c>
      <c r="G36">
        <f>G34-G35</f>
        <v>501412.93505771249</v>
      </c>
      <c r="H36">
        <f t="shared" ref="H36" si="4">H34-H35</f>
        <v>417984.94183881796</v>
      </c>
    </row>
    <row r="37" spans="5:8" x14ac:dyDescent="0.25">
      <c r="E37" t="s">
        <v>47</v>
      </c>
      <c r="F37">
        <f>F35/F34</f>
        <v>0.56817675153897296</v>
      </c>
      <c r="G37">
        <f t="shared" ref="G37:H37" si="5">G35/G34</f>
        <v>0.55334604024392275</v>
      </c>
      <c r="H37">
        <f t="shared" si="5"/>
        <v>0.54400854236320795</v>
      </c>
    </row>
  </sheetData>
  <phoneticPr fontId="2" type="noConversion"/>
  <dataValidations count="1">
    <dataValidation type="list" allowBlank="1" showInputMessage="1" promptTitle="Select Profile" prompt="You can also type in_x000d__x000a_a profile name not in the list" sqref="F4:H4">
      <formula1>"Design,75%THA,50%THA,40%THA"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Sheet1!ModelLink0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2018-01-27T12:15:08Z</dcterms:modified>
</cp:coreProperties>
</file>