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ias\Desktop\"/>
    </mc:Choice>
  </mc:AlternateContent>
  <bookViews>
    <workbookView xWindow="0" yWindow="0" windowWidth="28800" windowHeight="12225" activeTab="2"/>
  </bookViews>
  <sheets>
    <sheet name="Canal 1" sheetId="1" r:id="rId1"/>
    <sheet name="Canal 2" sheetId="4" r:id="rId2"/>
    <sheet name="Canal 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6" i="1"/>
  <c r="D45" i="1"/>
  <c r="F18" i="5"/>
  <c r="E18" i="5"/>
  <c r="D18" i="5"/>
  <c r="C18" i="5"/>
  <c r="B18" i="5"/>
  <c r="B17" i="5"/>
  <c r="F18" i="4"/>
  <c r="E18" i="4"/>
  <c r="D18" i="4"/>
  <c r="C18" i="4"/>
  <c r="B18" i="4"/>
  <c r="B17" i="4"/>
  <c r="B18" i="1"/>
  <c r="B17" i="1"/>
  <c r="F18" i="1"/>
  <c r="C18" i="1"/>
  <c r="D18" i="1"/>
  <c r="E18" i="1"/>
  <c r="E35" i="5"/>
  <c r="E43" i="5" s="1"/>
  <c r="D35" i="5"/>
  <c r="D43" i="5" s="1"/>
  <c r="C35" i="5"/>
  <c r="C43" i="5" s="1"/>
  <c r="B35" i="5"/>
  <c r="B43" i="5" s="1"/>
  <c r="E34" i="5"/>
  <c r="E42" i="5" s="1"/>
  <c r="D34" i="5"/>
  <c r="D42" i="5" s="1"/>
  <c r="C34" i="5"/>
  <c r="C42" i="5" s="1"/>
  <c r="B34" i="5"/>
  <c r="B42" i="5" s="1"/>
  <c r="E33" i="5"/>
  <c r="E41" i="5" s="1"/>
  <c r="D33" i="5"/>
  <c r="D41" i="5" s="1"/>
  <c r="C33" i="5"/>
  <c r="C41" i="5" s="1"/>
  <c r="B33" i="5"/>
  <c r="B41" i="5" s="1"/>
  <c r="E32" i="5"/>
  <c r="E40" i="5" s="1"/>
  <c r="D32" i="5"/>
  <c r="D40" i="5" s="1"/>
  <c r="C32" i="5"/>
  <c r="C40" i="5" s="1"/>
  <c r="B32" i="5"/>
  <c r="B40" i="5" s="1"/>
  <c r="E31" i="5"/>
  <c r="E39" i="5" s="1"/>
  <c r="D31" i="5"/>
  <c r="D39" i="5" s="1"/>
  <c r="C31" i="5"/>
  <c r="C39" i="5" s="1"/>
  <c r="B31" i="5"/>
  <c r="B39" i="5" s="1"/>
  <c r="E30" i="5"/>
  <c r="E38" i="5" s="1"/>
  <c r="D30" i="5"/>
  <c r="D38" i="5" s="1"/>
  <c r="C30" i="5"/>
  <c r="C38" i="5" s="1"/>
  <c r="B30" i="5"/>
  <c r="B38" i="5" s="1"/>
  <c r="B45" i="5" s="1"/>
  <c r="F25" i="5"/>
  <c r="B25" i="5"/>
  <c r="F24" i="5"/>
  <c r="E24" i="5"/>
  <c r="E25" i="5" s="1"/>
  <c r="D24" i="5"/>
  <c r="D25" i="5" s="1"/>
  <c r="C24" i="5"/>
  <c r="C25" i="5" s="1"/>
  <c r="B24" i="5"/>
  <c r="B23" i="5"/>
  <c r="E35" i="4"/>
  <c r="E43" i="4" s="1"/>
  <c r="D35" i="4"/>
  <c r="D43" i="4" s="1"/>
  <c r="C35" i="4"/>
  <c r="C43" i="4" s="1"/>
  <c r="B35" i="4"/>
  <c r="B43" i="4" s="1"/>
  <c r="E34" i="4"/>
  <c r="E42" i="4" s="1"/>
  <c r="D34" i="4"/>
  <c r="D42" i="4" s="1"/>
  <c r="C34" i="4"/>
  <c r="C42" i="4" s="1"/>
  <c r="B34" i="4"/>
  <c r="B42" i="4" s="1"/>
  <c r="E33" i="4"/>
  <c r="E41" i="4" s="1"/>
  <c r="D33" i="4"/>
  <c r="D41" i="4" s="1"/>
  <c r="C33" i="4"/>
  <c r="C41" i="4" s="1"/>
  <c r="B33" i="4"/>
  <c r="B41" i="4" s="1"/>
  <c r="E32" i="4"/>
  <c r="E40" i="4" s="1"/>
  <c r="D32" i="4"/>
  <c r="D40" i="4" s="1"/>
  <c r="C32" i="4"/>
  <c r="C40" i="4" s="1"/>
  <c r="B32" i="4"/>
  <c r="B40" i="4" s="1"/>
  <c r="E31" i="4"/>
  <c r="E39" i="4" s="1"/>
  <c r="D31" i="4"/>
  <c r="D39" i="4" s="1"/>
  <c r="C31" i="4"/>
  <c r="C39" i="4" s="1"/>
  <c r="B31" i="4"/>
  <c r="B39" i="4" s="1"/>
  <c r="E30" i="4"/>
  <c r="E38" i="4" s="1"/>
  <c r="D30" i="4"/>
  <c r="D38" i="4" s="1"/>
  <c r="C30" i="4"/>
  <c r="C38" i="4" s="1"/>
  <c r="B30" i="4"/>
  <c r="B38" i="4" s="1"/>
  <c r="B45" i="4" s="1"/>
  <c r="F25" i="4"/>
  <c r="B25" i="4"/>
  <c r="F24" i="4"/>
  <c r="E24" i="4"/>
  <c r="E25" i="4" s="1"/>
  <c r="D24" i="4"/>
  <c r="D25" i="4" s="1"/>
  <c r="C24" i="4"/>
  <c r="C25" i="4" s="1"/>
  <c r="B24" i="4"/>
  <c r="B23" i="4"/>
  <c r="M29" i="5"/>
  <c r="L29" i="5"/>
  <c r="K29" i="5"/>
  <c r="J29" i="5"/>
  <c r="M28" i="5"/>
  <c r="L28" i="5"/>
  <c r="K28" i="5"/>
  <c r="J28" i="5"/>
  <c r="M27" i="5"/>
  <c r="L27" i="5"/>
  <c r="K27" i="5"/>
  <c r="J27" i="5"/>
  <c r="M26" i="5"/>
  <c r="L26" i="5"/>
  <c r="K26" i="5"/>
  <c r="J26" i="5"/>
  <c r="M25" i="5"/>
  <c r="L25" i="5"/>
  <c r="K25" i="5"/>
  <c r="J25" i="5"/>
  <c r="M24" i="5"/>
  <c r="L24" i="5"/>
  <c r="K24" i="5"/>
  <c r="J24" i="5"/>
  <c r="B23" i="1"/>
  <c r="B24" i="1"/>
  <c r="C24" i="1"/>
  <c r="D24" i="1"/>
  <c r="D25" i="1" s="1"/>
  <c r="B26" i="1" s="1"/>
  <c r="B27" i="1" s="1"/>
  <c r="E24" i="1"/>
  <c r="E25" i="1" s="1"/>
  <c r="F24" i="1"/>
  <c r="B25" i="1"/>
  <c r="C25" i="1"/>
  <c r="F25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8" i="1"/>
  <c r="C38" i="1"/>
  <c r="D38" i="1"/>
  <c r="B45" i="1" s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26" i="5" l="1"/>
  <c r="B27" i="5" s="1"/>
  <c r="B26" i="4"/>
  <c r="B27" i="4"/>
  <c r="N29" i="5"/>
  <c r="B13" i="5"/>
  <c r="K17" i="5"/>
  <c r="F9" i="5"/>
  <c r="O28" i="5" s="1"/>
  <c r="N24" i="5"/>
  <c r="N28" i="5"/>
  <c r="N27" i="5"/>
  <c r="N26" i="5"/>
  <c r="N25" i="5"/>
  <c r="E9" i="5"/>
  <c r="N8" i="5" s="1"/>
  <c r="N18" i="5" s="1"/>
  <c r="D9" i="5"/>
  <c r="O26" i="5" s="1"/>
  <c r="C9" i="5"/>
  <c r="L4" i="5" s="1"/>
  <c r="L14" i="5" s="1"/>
  <c r="B9" i="5"/>
  <c r="O24" i="5" s="1"/>
  <c r="J8" i="5"/>
  <c r="N7" i="5"/>
  <c r="N17" i="5" s="1"/>
  <c r="J7" i="5"/>
  <c r="J6" i="5"/>
  <c r="N5" i="5"/>
  <c r="N15" i="5" s="1"/>
  <c r="J5" i="5"/>
  <c r="J4" i="5"/>
  <c r="J3" i="5"/>
  <c r="J2" i="5"/>
  <c r="K12" i="4"/>
  <c r="J6" i="4"/>
  <c r="N28" i="4"/>
  <c r="M28" i="4"/>
  <c r="L28" i="4"/>
  <c r="K28" i="4"/>
  <c r="J28" i="4"/>
  <c r="N27" i="4"/>
  <c r="M27" i="4"/>
  <c r="L27" i="4"/>
  <c r="K27" i="4"/>
  <c r="J27" i="4"/>
  <c r="N26" i="4"/>
  <c r="M26" i="4"/>
  <c r="L26" i="4"/>
  <c r="K26" i="4"/>
  <c r="J26" i="4"/>
  <c r="N25" i="4"/>
  <c r="M25" i="4"/>
  <c r="L25" i="4"/>
  <c r="K25" i="4"/>
  <c r="J25" i="4"/>
  <c r="N24" i="4"/>
  <c r="M24" i="4"/>
  <c r="L24" i="4"/>
  <c r="K24" i="4"/>
  <c r="J24" i="4"/>
  <c r="J8" i="4"/>
  <c r="J7" i="4"/>
  <c r="J5" i="4"/>
  <c r="J4" i="4"/>
  <c r="J3" i="4"/>
  <c r="J2" i="4"/>
  <c r="F9" i="4"/>
  <c r="O28" i="4" s="1"/>
  <c r="E9" i="4"/>
  <c r="N8" i="4" s="1"/>
  <c r="N18" i="4" s="1"/>
  <c r="D9" i="4"/>
  <c r="O26" i="4" s="1"/>
  <c r="C9" i="4"/>
  <c r="L4" i="4" s="1"/>
  <c r="L14" i="4" s="1"/>
  <c r="B9" i="4"/>
  <c r="O24" i="4" s="1"/>
  <c r="J25" i="1"/>
  <c r="J7" i="1"/>
  <c r="J8" i="1"/>
  <c r="J2" i="1"/>
  <c r="F9" i="1"/>
  <c r="O8" i="1" s="1"/>
  <c r="O18" i="1" s="1"/>
  <c r="E9" i="1"/>
  <c r="N8" i="1" s="1"/>
  <c r="N18" i="1" s="1"/>
  <c r="D9" i="1"/>
  <c r="C9" i="1"/>
  <c r="B9" i="1"/>
  <c r="M17" i="1" l="1"/>
  <c r="M7" i="1"/>
  <c r="M8" i="1"/>
  <c r="M18" i="1" s="1"/>
  <c r="L8" i="1"/>
  <c r="L18" i="1" s="1"/>
  <c r="L7" i="1"/>
  <c r="K6" i="1"/>
  <c r="K16" i="1" s="1"/>
  <c r="K7" i="1"/>
  <c r="N3" i="5"/>
  <c r="N13" i="5" s="1"/>
  <c r="M4" i="5"/>
  <c r="M14" i="5" s="1"/>
  <c r="M3" i="5"/>
  <c r="M13" i="5" s="1"/>
  <c r="M6" i="5"/>
  <c r="M16" i="5" s="1"/>
  <c r="M5" i="5"/>
  <c r="M15" i="5" s="1"/>
  <c r="M8" i="5"/>
  <c r="M18" i="5" s="1"/>
  <c r="M2" i="5"/>
  <c r="M12" i="5" s="1"/>
  <c r="M7" i="5"/>
  <c r="M17" i="5" s="1"/>
  <c r="L2" i="5"/>
  <c r="L12" i="5" s="1"/>
  <c r="L7" i="5"/>
  <c r="L17" i="5" s="1"/>
  <c r="L8" i="5"/>
  <c r="L18" i="5" s="1"/>
  <c r="L5" i="5"/>
  <c r="L15" i="5" s="1"/>
  <c r="L6" i="5"/>
  <c r="L16" i="5" s="1"/>
  <c r="L3" i="5"/>
  <c r="L13" i="5" s="1"/>
  <c r="K3" i="5"/>
  <c r="K13" i="5" s="1"/>
  <c r="O3" i="5"/>
  <c r="O13" i="5" s="1"/>
  <c r="K5" i="5"/>
  <c r="K15" i="5" s="1"/>
  <c r="O5" i="5"/>
  <c r="O15" i="5" s="1"/>
  <c r="K7" i="5"/>
  <c r="O7" i="5"/>
  <c r="O17" i="5" s="1"/>
  <c r="O25" i="5"/>
  <c r="O27" i="5"/>
  <c r="N2" i="5"/>
  <c r="N12" i="5" s="1"/>
  <c r="N4" i="5"/>
  <c r="N14" i="5" s="1"/>
  <c r="N6" i="5"/>
  <c r="N16" i="5" s="1"/>
  <c r="K2" i="5"/>
  <c r="K12" i="5" s="1"/>
  <c r="O2" i="5"/>
  <c r="O12" i="5" s="1"/>
  <c r="K4" i="5"/>
  <c r="K14" i="5" s="1"/>
  <c r="O4" i="5"/>
  <c r="O14" i="5" s="1"/>
  <c r="K6" i="5"/>
  <c r="K16" i="5" s="1"/>
  <c r="O6" i="5"/>
  <c r="O16" i="5" s="1"/>
  <c r="K8" i="5"/>
  <c r="K18" i="5" s="1"/>
  <c r="O8" i="5"/>
  <c r="O18" i="5" s="1"/>
  <c r="N5" i="4"/>
  <c r="N15" i="4" s="1"/>
  <c r="L7" i="4"/>
  <c r="L17" i="4" s="1"/>
  <c r="N2" i="4"/>
  <c r="N12" i="4" s="1"/>
  <c r="M7" i="4"/>
  <c r="M17" i="4" s="1"/>
  <c r="M5" i="4"/>
  <c r="M15" i="4" s="1"/>
  <c r="L17" i="1"/>
  <c r="M2" i="1"/>
  <c r="K17" i="1"/>
  <c r="O7" i="1"/>
  <c r="O17" i="1" s="1"/>
  <c r="N7" i="1"/>
  <c r="N17" i="1" s="1"/>
  <c r="K8" i="1"/>
  <c r="K18" i="1" s="1"/>
  <c r="N2" i="1"/>
  <c r="L3" i="4"/>
  <c r="L13" i="4" s="1"/>
  <c r="M3" i="4"/>
  <c r="M13" i="4" s="1"/>
  <c r="M6" i="4"/>
  <c r="M16" i="4" s="1"/>
  <c r="M8" i="4"/>
  <c r="M18" i="4" s="1"/>
  <c r="O25" i="4"/>
  <c r="M2" i="4"/>
  <c r="M12" i="4" s="1"/>
  <c r="M4" i="4"/>
  <c r="M14" i="4" s="1"/>
  <c r="N6" i="4"/>
  <c r="N16" i="4" s="1"/>
  <c r="B13" i="4"/>
  <c r="O5" i="4"/>
  <c r="O15" i="4" s="1"/>
  <c r="L5" i="4"/>
  <c r="L15" i="4" s="1"/>
  <c r="L8" i="4"/>
  <c r="L18" i="4" s="1"/>
  <c r="K5" i="4"/>
  <c r="K15" i="4" s="1"/>
  <c r="K4" i="4"/>
  <c r="K14" i="4" s="1"/>
  <c r="O4" i="4"/>
  <c r="O14" i="4" s="1"/>
  <c r="K8" i="4"/>
  <c r="K18" i="4" s="1"/>
  <c r="O8" i="4"/>
  <c r="O18" i="4" s="1"/>
  <c r="O27" i="4"/>
  <c r="K2" i="4"/>
  <c r="O2" i="4"/>
  <c r="O12" i="4" s="1"/>
  <c r="N3" i="4"/>
  <c r="N13" i="4" s="1"/>
  <c r="K6" i="4"/>
  <c r="K16" i="4" s="1"/>
  <c r="O6" i="4"/>
  <c r="O16" i="4" s="1"/>
  <c r="N7" i="4"/>
  <c r="N17" i="4" s="1"/>
  <c r="L2" i="4"/>
  <c r="L12" i="4" s="1"/>
  <c r="K3" i="4"/>
  <c r="K13" i="4" s="1"/>
  <c r="O3" i="4"/>
  <c r="O13" i="4" s="1"/>
  <c r="N4" i="4"/>
  <c r="N14" i="4" s="1"/>
  <c r="L6" i="4"/>
  <c r="L16" i="4" s="1"/>
  <c r="K7" i="4"/>
  <c r="K17" i="4" s="1"/>
  <c r="O7" i="4"/>
  <c r="O17" i="4" s="1"/>
  <c r="K24" i="1"/>
  <c r="J24" i="1"/>
  <c r="J28" i="1"/>
  <c r="J26" i="1"/>
  <c r="K25" i="1"/>
  <c r="J27" i="1"/>
  <c r="M24" i="1"/>
  <c r="B14" i="5" l="1"/>
  <c r="F14" i="5"/>
  <c r="D14" i="5"/>
  <c r="D12" i="5" s="1"/>
  <c r="C14" i="5"/>
  <c r="C12" i="5" s="1"/>
  <c r="B12" i="5"/>
  <c r="F12" i="5"/>
  <c r="E14" i="5"/>
  <c r="E12" i="5" s="1"/>
  <c r="D14" i="4"/>
  <c r="D12" i="4" s="1"/>
  <c r="E14" i="4"/>
  <c r="E12" i="4" s="1"/>
  <c r="C14" i="4"/>
  <c r="C12" i="4" s="1"/>
  <c r="B14" i="4"/>
  <c r="B12" i="4" s="1"/>
  <c r="F14" i="4"/>
  <c r="F12" i="4" s="1"/>
  <c r="O24" i="1"/>
  <c r="K2" i="1"/>
  <c r="B15" i="5" l="1"/>
  <c r="B16" i="5" s="1"/>
  <c r="B15" i="4"/>
  <c r="K12" i="1"/>
  <c r="K3" i="1"/>
  <c r="K13" i="1" s="1"/>
  <c r="N28" i="1"/>
  <c r="N25" i="1"/>
  <c r="N26" i="1"/>
  <c r="N27" i="1"/>
  <c r="N24" i="1"/>
  <c r="K28" i="1"/>
  <c r="L28" i="1"/>
  <c r="M28" i="1"/>
  <c r="J6" i="1"/>
  <c r="B16" i="4" l="1"/>
  <c r="D16" i="4"/>
  <c r="O28" i="1"/>
  <c r="O26" i="1"/>
  <c r="O27" i="1"/>
  <c r="L24" i="1"/>
  <c r="L25" i="1"/>
  <c r="M25" i="1"/>
  <c r="K26" i="1"/>
  <c r="L26" i="1"/>
  <c r="M26" i="1"/>
  <c r="K27" i="1"/>
  <c r="L27" i="1"/>
  <c r="M27" i="1"/>
  <c r="L6" i="1" l="1"/>
  <c r="L16" i="1" s="1"/>
  <c r="L5" i="1"/>
  <c r="L2" i="1"/>
  <c r="L12" i="1" s="1"/>
  <c r="O25" i="1"/>
  <c r="M6" i="1"/>
  <c r="M16" i="1" s="1"/>
  <c r="N12" i="1"/>
  <c r="O6" i="1"/>
  <c r="O16" i="1" s="1"/>
  <c r="O3" i="1"/>
  <c r="O13" i="1" s="1"/>
  <c r="O2" i="1"/>
  <c r="O12" i="1" s="1"/>
  <c r="O4" i="1"/>
  <c r="O14" i="1" s="1"/>
  <c r="O5" i="1"/>
  <c r="O15" i="1" s="1"/>
  <c r="N6" i="1"/>
  <c r="N16" i="1" s="1"/>
  <c r="F14" i="1" l="1"/>
  <c r="F12" i="1" s="1"/>
  <c r="N3" i="1"/>
  <c r="L3" i="1"/>
  <c r="K4" i="1"/>
  <c r="K14" i="1" s="1"/>
  <c r="K5" i="1"/>
  <c r="M3" i="1" l="1"/>
  <c r="M12" i="1"/>
  <c r="L4" i="1"/>
  <c r="M5" i="1"/>
  <c r="M4" i="1"/>
  <c r="N5" i="1"/>
  <c r="N4" i="1"/>
  <c r="J5" i="1"/>
  <c r="J4" i="1"/>
  <c r="J3" i="1"/>
  <c r="B13" i="1" l="1"/>
  <c r="L13" i="1"/>
  <c r="L15" i="1"/>
  <c r="L14" i="1"/>
  <c r="K15" i="1"/>
  <c r="C14" i="1" l="1"/>
  <c r="C12" i="1" s="1"/>
  <c r="B14" i="1"/>
  <c r="B12" i="1" s="1"/>
  <c r="M14" i="1"/>
  <c r="M13" i="1"/>
  <c r="M15" i="1"/>
  <c r="D14" i="1" l="1"/>
  <c r="N15" i="1"/>
  <c r="N13" i="1"/>
  <c r="N14" i="1"/>
  <c r="E14" i="1" l="1"/>
  <c r="D12" i="1"/>
  <c r="E12" i="1" l="1"/>
  <c r="B15" i="1"/>
  <c r="B16" i="1" l="1"/>
</calcChain>
</file>

<file path=xl/sharedStrings.xml><?xml version="1.0" encoding="utf-8"?>
<sst xmlns="http://schemas.openxmlformats.org/spreadsheetml/2006/main" count="207" uniqueCount="51">
  <si>
    <t>matriz</t>
  </si>
  <si>
    <t>p(a/b1)</t>
  </si>
  <si>
    <t>p(a/b2)</t>
  </si>
  <si>
    <t>p(a/b3)</t>
  </si>
  <si>
    <t>b1</t>
  </si>
  <si>
    <t>b2</t>
  </si>
  <si>
    <t>b3</t>
  </si>
  <si>
    <t>a1</t>
  </si>
  <si>
    <t>a2</t>
  </si>
  <si>
    <t>a3</t>
  </si>
  <si>
    <t>b4</t>
  </si>
  <si>
    <t>p(a/b4)</t>
  </si>
  <si>
    <t>a4</t>
  </si>
  <si>
    <t>p(a)</t>
  </si>
  <si>
    <t>p(b)</t>
  </si>
  <si>
    <t>H(A/B)</t>
  </si>
  <si>
    <t>I(A,B)</t>
  </si>
  <si>
    <t>p(a)*log</t>
  </si>
  <si>
    <t>p(a/b1)*log</t>
  </si>
  <si>
    <t>p(a/b2)*log</t>
  </si>
  <si>
    <t>p(a/b3)*log</t>
  </si>
  <si>
    <t>p(a/b4)*log</t>
  </si>
  <si>
    <t>H(B/A)</t>
  </si>
  <si>
    <t>p(b/a1)*log</t>
  </si>
  <si>
    <t>p(b/a2)*log</t>
  </si>
  <si>
    <t>p(b/a3)*log</t>
  </si>
  <si>
    <t>p(b/a4)*log</t>
  </si>
  <si>
    <t>p(b)*log</t>
  </si>
  <si>
    <t>I(B,A)</t>
  </si>
  <si>
    <t>a5</t>
  </si>
  <si>
    <t>b5</t>
  </si>
  <si>
    <t>p(a/b5)*log</t>
  </si>
  <si>
    <t>p(a/b5)</t>
  </si>
  <si>
    <t>P(b/a5)*log</t>
  </si>
  <si>
    <t>&lt;- Ruido</t>
  </si>
  <si>
    <t>&lt;- Perdida</t>
  </si>
  <si>
    <t>a6</t>
  </si>
  <si>
    <t>a7</t>
  </si>
  <si>
    <t>H(a/B)</t>
  </si>
  <si>
    <t>h(A)</t>
  </si>
  <si>
    <t>H(b/A)</t>
  </si>
  <si>
    <t>h(B)</t>
  </si>
  <si>
    <t>p(a)*H(b/A)</t>
  </si>
  <si>
    <t>p(b)*H(a/B)</t>
  </si>
  <si>
    <t>H(A/b)</t>
  </si>
  <si>
    <t>p(b)*H(A/b)</t>
  </si>
  <si>
    <t>P(ai,bj)</t>
  </si>
  <si>
    <t>H(A,B)</t>
  </si>
  <si>
    <t>I(ai,bj)</t>
  </si>
  <si>
    <t>H(A)-H(A/b)</t>
  </si>
  <si>
    <t>H(A)-H(A/B)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</si>
</sst>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E5D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0" fontId="0" fillId="3" borderId="1" xfId="0" applyNumberFormat="1" applyFill="1" applyBorder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1" xfId="0" applyNumberFormat="1" applyFill="1" applyBorder="1"/>
    <xf numFmtId="0" fontId="0" fillId="6" borderId="1" xfId="0" applyFill="1" applyBorder="1"/>
    <xf numFmtId="0" fontId="0" fillId="6" borderId="1" xfId="0" applyNumberFormat="1" applyFill="1" applyBorder="1"/>
    <xf numFmtId="2" fontId="0" fillId="0" borderId="1" xfId="0" applyNumberFormat="1" applyFill="1" applyBorder="1"/>
    <xf numFmtId="0" fontId="0" fillId="0" borderId="0" xfId="0" applyNumberFormat="1" applyFill="1" applyBorder="1"/>
    <xf numFmtId="164" fontId="0" fillId="6" borderId="1" xfId="0" applyNumberFormat="1" applyFill="1" applyBorder="1"/>
    <xf numFmtId="164" fontId="0" fillId="3" borderId="1" xfId="0" applyNumberFormat="1" applyFill="1" applyBorder="1"/>
    <xf numFmtId="164" fontId="0" fillId="5" borderId="1" xfId="0" applyNumberFormat="1" applyFill="1" applyBorder="1"/>
    <xf numFmtId="164" fontId="0" fillId="4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5D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22" workbookViewId="0">
      <selection activeCell="D46" sqref="D46"/>
    </sheetView>
  </sheetViews>
  <sheetFormatPr baseColWidth="10" defaultColWidth="11.42578125" defaultRowHeight="15" x14ac:dyDescent="0.25"/>
  <cols>
    <col min="13" max="13" width="12" bestFit="1" customWidth="1"/>
  </cols>
  <sheetData>
    <row r="1" spans="1:24" x14ac:dyDescent="0.25">
      <c r="A1" s="2" t="s">
        <v>0</v>
      </c>
      <c r="B1" s="2" t="s">
        <v>4</v>
      </c>
      <c r="C1" s="2" t="s">
        <v>5</v>
      </c>
      <c r="D1" s="2" t="s">
        <v>6</v>
      </c>
      <c r="E1" s="8" t="s">
        <v>10</v>
      </c>
      <c r="F1" s="8" t="s">
        <v>30</v>
      </c>
      <c r="G1" s="2" t="s">
        <v>13</v>
      </c>
      <c r="J1" s="4" t="s">
        <v>17</v>
      </c>
      <c r="K1" s="9" t="s">
        <v>1</v>
      </c>
      <c r="L1" s="9" t="s">
        <v>2</v>
      </c>
      <c r="M1" s="9" t="s">
        <v>3</v>
      </c>
      <c r="N1" s="9" t="s">
        <v>11</v>
      </c>
      <c r="O1" s="9" t="s">
        <v>32</v>
      </c>
    </row>
    <row r="2" spans="1:24" x14ac:dyDescent="0.25">
      <c r="A2" s="2" t="s">
        <v>7</v>
      </c>
      <c r="B2" s="3">
        <v>0.3</v>
      </c>
      <c r="C2" s="3">
        <v>0.12</v>
      </c>
      <c r="D2" s="3">
        <v>0.57999999999999996</v>
      </c>
      <c r="E2" s="13">
        <v>0</v>
      </c>
      <c r="F2" s="13">
        <v>0</v>
      </c>
      <c r="G2" s="3">
        <v>0.4</v>
      </c>
      <c r="J2" s="16">
        <f>IF(G2,G2*LOG(1/G2,2),0)</f>
        <v>0.52877123795494496</v>
      </c>
      <c r="K2" s="17">
        <f>IF($B$9,((B2*G2)/$B$9),0)</f>
        <v>0.47923322683706066</v>
      </c>
      <c r="L2" s="17">
        <f>IF($C$9,((C2*G2)/$C$9),0)</f>
        <v>0.22556390977443608</v>
      </c>
      <c r="M2" s="17">
        <f>IF($D$9,((D2*G2)/$D$9),0)</f>
        <v>0.43219076005961254</v>
      </c>
      <c r="N2" s="10">
        <f>IF($E$9,((E2*G2)/$E$9),0)</f>
        <v>0</v>
      </c>
      <c r="O2" s="10">
        <f>IF($F$9,((F2*G2)/$F$9),0)</f>
        <v>0</v>
      </c>
    </row>
    <row r="3" spans="1:24" x14ac:dyDescent="0.25">
      <c r="A3" s="2" t="s">
        <v>8</v>
      </c>
      <c r="B3" s="3">
        <v>0.16</v>
      </c>
      <c r="C3" s="3">
        <v>0.4</v>
      </c>
      <c r="D3" s="3">
        <v>0.44</v>
      </c>
      <c r="E3" s="13">
        <v>0</v>
      </c>
      <c r="F3" s="13">
        <v>0</v>
      </c>
      <c r="G3" s="3">
        <v>0.2</v>
      </c>
      <c r="J3" s="16">
        <f>IF(G3,G3*LOG(1/G3,2),0)</f>
        <v>0.46438561897747244</v>
      </c>
      <c r="K3" s="17">
        <f>IF($B$9,((B3*G3)/$B$9),0)</f>
        <v>0.12779552715654952</v>
      </c>
      <c r="L3" s="17">
        <f>IF($C$9,((C3*G3)/$C$9),0)</f>
        <v>0.37593984962406019</v>
      </c>
      <c r="M3" s="17">
        <f>IF($D$9,((D3*G3)/$D$9),0)</f>
        <v>0.16393442622950824</v>
      </c>
      <c r="N3" s="10">
        <f>IF($E$9,((E3*G3)/$E$9),0)</f>
        <v>0</v>
      </c>
      <c r="O3" s="10">
        <f>IF($F$9,((F3*G3)/$F$9),0)</f>
        <v>0</v>
      </c>
    </row>
    <row r="4" spans="1:24" x14ac:dyDescent="0.25">
      <c r="A4" s="2" t="s">
        <v>9</v>
      </c>
      <c r="B4" s="3">
        <v>0.3</v>
      </c>
      <c r="C4" s="3">
        <v>0.12</v>
      </c>
      <c r="D4" s="3">
        <v>0.57999999999999996</v>
      </c>
      <c r="E4" s="13">
        <v>0</v>
      </c>
      <c r="F4" s="13">
        <v>0</v>
      </c>
      <c r="G4" s="3">
        <v>0.2</v>
      </c>
      <c r="J4" s="16">
        <f>IF(G4,G4*LOG(1/G4,2),0)</f>
        <v>0.46438561897747244</v>
      </c>
      <c r="K4" s="17">
        <f>IF($B$9,((B4*G4)/$B$9),0)</f>
        <v>0.23961661341853033</v>
      </c>
      <c r="L4" s="17">
        <f>IF($C$9,((C4*G4)/$C$9),0)</f>
        <v>0.11278195488721804</v>
      </c>
      <c r="M4" s="17">
        <f>IF($D$9,((D4*G4)/$D$9),0)</f>
        <v>0.21609538002980627</v>
      </c>
      <c r="N4" s="10">
        <f>IF($E$9,((E4*G4)/$E$9),0)</f>
        <v>0</v>
      </c>
      <c r="O4" s="10">
        <f>IF($F$9,((F4*G4)/$F$9),0)</f>
        <v>0</v>
      </c>
    </row>
    <row r="5" spans="1:24" x14ac:dyDescent="0.25">
      <c r="A5" s="2" t="s">
        <v>12</v>
      </c>
      <c r="B5" s="3">
        <v>0.12</v>
      </c>
      <c r="C5" s="3">
        <v>0.4</v>
      </c>
      <c r="D5" s="3">
        <v>0.48</v>
      </c>
      <c r="E5" s="13">
        <v>0</v>
      </c>
      <c r="F5" s="13">
        <v>0</v>
      </c>
      <c r="G5" s="3">
        <v>0.12</v>
      </c>
      <c r="J5" s="16">
        <f>IF(G5,G5*LOG(1/G5,2),0)</f>
        <v>0.36706724268642821</v>
      </c>
      <c r="K5" s="17">
        <f>IF($B$9,((B5*G5)/$B$9),0)</f>
        <v>5.7507987220447282E-2</v>
      </c>
      <c r="L5" s="17">
        <f>IF($C$9,((C5*G5)/$C$9),0)</f>
        <v>0.22556390977443608</v>
      </c>
      <c r="M5" s="17">
        <f>IF($D$9,((D5*G5)/$D$9),0)</f>
        <v>0.10730253353204174</v>
      </c>
      <c r="N5" s="10">
        <f>IF($E$9,((E5*G5)/$E$9),0)</f>
        <v>0</v>
      </c>
      <c r="O5" s="10">
        <f>IF($F$9,((F5*G5)/$F$9),0)</f>
        <v>0</v>
      </c>
    </row>
    <row r="6" spans="1:24" x14ac:dyDescent="0.25">
      <c r="A6" s="2" t="s">
        <v>29</v>
      </c>
      <c r="B6" s="3">
        <v>0.3</v>
      </c>
      <c r="C6" s="3">
        <v>0.16</v>
      </c>
      <c r="D6" s="3">
        <v>0.54</v>
      </c>
      <c r="E6" s="13">
        <v>0</v>
      </c>
      <c r="F6" s="13">
        <v>0</v>
      </c>
      <c r="G6" s="3">
        <v>0.08</v>
      </c>
      <c r="J6" s="16">
        <f>IF(G6,G6*LOG(1/G6,2),0)</f>
        <v>0.29150849518197802</v>
      </c>
      <c r="K6" s="17">
        <f>IF($B$9,((B6*G6)/$B$9),0)</f>
        <v>9.5846645367412137E-2</v>
      </c>
      <c r="L6" s="17">
        <f>IF($C$9,((C6*G6)/$C$9),0)</f>
        <v>6.0150375939849621E-2</v>
      </c>
      <c r="M6" s="17">
        <f>IF($D$9,((D6*G6)/$D$9),0)</f>
        <v>8.0476900149031305E-2</v>
      </c>
      <c r="N6" s="10">
        <f>IF($E$9,((E6*G6)/$E$9),0)</f>
        <v>0</v>
      </c>
      <c r="O6" s="10">
        <f>IF($F$9,((F6*G6)/$F$9),0)</f>
        <v>0</v>
      </c>
    </row>
    <row r="7" spans="1:24" x14ac:dyDescent="0.25">
      <c r="A7" s="8" t="s">
        <v>36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1"/>
      <c r="J7" s="5">
        <f>IF(G7,G7*LOG(1/G7,2),0)</f>
        <v>0</v>
      </c>
      <c r="K7" s="10">
        <f>IF($B$9,((B7*G7)/$B$9),0)</f>
        <v>0</v>
      </c>
      <c r="L7" s="10">
        <f>IF($C$9,((C7*G7)/$C$9),0)</f>
        <v>0</v>
      </c>
      <c r="M7" s="10">
        <f>IF($D$9,((D7*G7)/$D$9),0)</f>
        <v>0</v>
      </c>
      <c r="N7" s="10">
        <f>IF($E$9,((E7*G7)/$E$9),0)</f>
        <v>0</v>
      </c>
      <c r="O7" s="10">
        <f>IF($F$9,((F7*G7)/$F$9),0)</f>
        <v>0</v>
      </c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8" t="s">
        <v>37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J8" s="5">
        <f>IF(G8,G8*LOG(1/G8,2),0)</f>
        <v>0</v>
      </c>
      <c r="K8" s="10">
        <f>IF($B$9,((B8*G8)/$B$9),0)</f>
        <v>0</v>
      </c>
      <c r="L8" s="10">
        <f>IF($C$9,((C8*G8)/$C$9),0)</f>
        <v>0</v>
      </c>
      <c r="M8" s="10">
        <f>IF($D$9,((D8*G8)/$D$9),0)</f>
        <v>0</v>
      </c>
      <c r="N8" s="10">
        <f>IF($E$9,((E8*G8)/$E$9),0)</f>
        <v>0</v>
      </c>
      <c r="O8" s="10">
        <f>IF($F$9,((F8*G8)/$F$9),0)</f>
        <v>0</v>
      </c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t="s">
        <v>14</v>
      </c>
      <c r="B9" s="1">
        <f>(B2*$G$2+B3*$G$3+B4*$G$4+B5*$G$5+B6*$G$6+$B$7*$G$7+$B$8*$G$8)</f>
        <v>0.25040000000000001</v>
      </c>
      <c r="C9" s="1">
        <f>(C2*$G$2+C3*$G$3+C4*$G$4+C5*$G$5+C6*$G$6+$C$7*$G$7+$C$8*$G$8)</f>
        <v>0.21280000000000002</v>
      </c>
      <c r="D9" s="1">
        <f>(D2*$G$2+D3*$G$3+D4*$G$4+D5*$G$5+D6*$G$6+$D$7*$G$7+$D$8*$G$8)</f>
        <v>0.53679999999999994</v>
      </c>
      <c r="E9" s="1">
        <f>(E2*$G$2+E3*$G$3+E4*$G$4+E5*$G$5+E6*$G$6+$E$7*$G$7+$E$8+$G$8)</f>
        <v>0</v>
      </c>
      <c r="F9" s="1">
        <f>(F2*$G$2+F3*$G$3+F4*$G$4+F5*$G$5+F6*$G$6+$E$7*$G$7+$E$8+$G$8)</f>
        <v>0</v>
      </c>
      <c r="G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G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G11" s="1"/>
      <c r="K11" s="6" t="s">
        <v>18</v>
      </c>
      <c r="L11" s="6" t="s">
        <v>19</v>
      </c>
      <c r="M11" s="6" t="s">
        <v>20</v>
      </c>
      <c r="N11" s="6" t="s">
        <v>21</v>
      </c>
      <c r="O11" s="6" t="s">
        <v>31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t="s">
        <v>43</v>
      </c>
      <c r="B12" s="19">
        <f>B9*B14</f>
        <v>0.48651936163089976</v>
      </c>
      <c r="C12" s="19">
        <f>C9*C14</f>
        <v>0.44662873561965299</v>
      </c>
      <c r="D12" s="19">
        <f>D9*D14</f>
        <v>1.1092758573963524</v>
      </c>
      <c r="E12" s="19">
        <f>E9*E14</f>
        <v>0</v>
      </c>
      <c r="F12" s="19">
        <f>F9*F14</f>
        <v>0</v>
      </c>
      <c r="G12" s="1"/>
      <c r="K12" s="18">
        <f>IF(K2,(K2*LOG(1/K2,2)),0)</f>
        <v>0.50856237528917125</v>
      </c>
      <c r="L12" s="18">
        <f>IF(L2,(L2*LOG(1/L2,2)),0)</f>
        <v>0.48459966313368519</v>
      </c>
      <c r="M12" s="18">
        <f>IF(M2,(M2*LOG(1/M2,2)),0)</f>
        <v>0.52306313143624772</v>
      </c>
      <c r="N12" s="7">
        <f>IF(N2,(N2*LOG(1/N2,2)),0)</f>
        <v>0</v>
      </c>
      <c r="O12" s="7">
        <f>IF(O2,(O2*LOG(1/O2,2)),0)</f>
        <v>0</v>
      </c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t="s">
        <v>39</v>
      </c>
      <c r="B13" s="19">
        <f>SUM(J2:J6)</f>
        <v>2.1161182137782961</v>
      </c>
      <c r="C13" s="19"/>
      <c r="D13" s="19"/>
      <c r="E13" s="19"/>
      <c r="F13" s="19"/>
      <c r="G13" s="1"/>
      <c r="K13" s="18">
        <f>IF(K3,(K3*LOG(1/K3,2)),0)</f>
        <v>0.37930872230610302</v>
      </c>
      <c r="L13" s="18">
        <f>IF(L3,(L3*LOG(1/L3,2)),0)</f>
        <v>0.53061137057385899</v>
      </c>
      <c r="M13" s="18">
        <f>IF(M3,(M3*LOG(1/M3,2)),0)</f>
        <v>0.42767364634024996</v>
      </c>
      <c r="N13" s="7">
        <f>IF(N3,(N3*LOG(1/N3,2)),0)</f>
        <v>0</v>
      </c>
      <c r="O13" s="7">
        <f>IF(O3,(O3*LOG(1/O3,2)),0)</f>
        <v>0</v>
      </c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t="s">
        <v>44</v>
      </c>
      <c r="B14" s="19">
        <f>SUM(K12:K18)</f>
        <v>1.9429686966090245</v>
      </c>
      <c r="C14" s="19">
        <f>SUM(L12:L18)</f>
        <v>2.0988192463329556</v>
      </c>
      <c r="D14" s="19">
        <f>SUM(M12:M18)</f>
        <v>2.0664602410513271</v>
      </c>
      <c r="E14" s="19">
        <f>SUM(N12:N18)</f>
        <v>0</v>
      </c>
      <c r="F14" s="19">
        <f>SUM(O12:O18)</f>
        <v>0</v>
      </c>
      <c r="G14" s="1"/>
      <c r="H14" s="1"/>
      <c r="K14" s="18">
        <f>IF(K4,(K4*LOG(1/K4,2)),0)</f>
        <v>0.49389780106311604</v>
      </c>
      <c r="L14" s="18">
        <f>IF(L4,(L4*LOG(1/L4,2)),0)</f>
        <v>0.35508178645406063</v>
      </c>
      <c r="M14" s="18">
        <f>IF(M4,(M4*LOG(1/M4,2)),0)</f>
        <v>0.47762694574793013</v>
      </c>
      <c r="N14" s="7">
        <f>IF(N4,(N4*LOG(1/N4,2)),0)</f>
        <v>0</v>
      </c>
      <c r="O14" s="7">
        <f>IF(O4,(O4*LOG(1/O4,2)),0)</f>
        <v>0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t="s">
        <v>15</v>
      </c>
      <c r="B15" s="19">
        <f>SUM(B12:F12)</f>
        <v>2.042423954646905</v>
      </c>
      <c r="C15" s="19" t="s">
        <v>34</v>
      </c>
      <c r="D15" s="19"/>
      <c r="E15" s="19"/>
      <c r="F15" s="19"/>
      <c r="G15" s="1"/>
      <c r="H15" s="1"/>
      <c r="K15" s="18">
        <f>IF(K5,(K5*LOG(1/K5,2)),0)</f>
        <v>0.23693830421350001</v>
      </c>
      <c r="L15" s="18">
        <f>IF(L5,(L5*LOG(1/L5,2)),0)</f>
        <v>0.48459966313368519</v>
      </c>
      <c r="M15" s="18">
        <f>IF(M5,(M5*LOG(1/M5,2)),0)</f>
        <v>0.34554033493676117</v>
      </c>
      <c r="N15" s="7">
        <f>IF(N5,(N5*LOG(1/N5,2)),0)</f>
        <v>0</v>
      </c>
      <c r="O15" s="7">
        <f>IF(O5,(O5*LOG(1/O5,2)),0)</f>
        <v>0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t="s">
        <v>16</v>
      </c>
      <c r="B16" s="19">
        <f>(B13-B15)</f>
        <v>7.369425913139116E-2</v>
      </c>
      <c r="C16" s="19"/>
      <c r="E16" s="19"/>
      <c r="F16" s="19"/>
      <c r="G16" s="1"/>
      <c r="H16" s="1"/>
      <c r="K16" s="18">
        <f>IF(K6,(K6*LOG(1/K6,2)),0)</f>
        <v>0.32426149373713414</v>
      </c>
      <c r="L16" s="18">
        <f>IF(L6,(L6*LOG(1/L6,2)),0)</f>
        <v>0.24392676303766553</v>
      </c>
      <c r="M16" s="18">
        <f>IF(M6,(M6*LOG(1/M6,2)),0)</f>
        <v>0.29255618259013799</v>
      </c>
      <c r="N16" s="7">
        <f>IF(N6,(N6*LOG(1/N6,2)),0)</f>
        <v>0</v>
      </c>
      <c r="O16" s="7">
        <f>IF(O6,(O6*LOG(1/O6,2)),0)</f>
        <v>0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t="s">
        <v>50</v>
      </c>
      <c r="B17" s="19">
        <f>B13-B15</f>
        <v>7.369425913139116E-2</v>
      </c>
      <c r="G17" s="1"/>
      <c r="H17" s="1"/>
      <c r="K17" s="7">
        <f>IF(K7,(K7*LOG(1/K7,2)),0)</f>
        <v>0</v>
      </c>
      <c r="L17" s="7">
        <f>IF(L7,(L7*LOG(1/L7,2)),0)</f>
        <v>0</v>
      </c>
      <c r="M17" s="7">
        <f>IF(M7,(M7*LOG(1/M7,2)),0)</f>
        <v>0</v>
      </c>
      <c r="N17" s="7">
        <f>IF(N7,(N7*LOG(1/N7,2)),0)</f>
        <v>0</v>
      </c>
      <c r="O17" s="7">
        <f>IF(O7,(O7*LOG(1/O7,2)),0)</f>
        <v>0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t="s">
        <v>49</v>
      </c>
      <c r="B18" s="19">
        <f>$B$13-B14</f>
        <v>0.17314951716927163</v>
      </c>
      <c r="C18" s="19">
        <f t="shared" ref="C18:E18" si="0">$B$13-C14</f>
        <v>1.7298967445340541E-2</v>
      </c>
      <c r="D18" s="19">
        <f t="shared" si="0"/>
        <v>4.9657972726969035E-2</v>
      </c>
      <c r="E18" s="19">
        <f t="shared" si="0"/>
        <v>2.1161182137782961</v>
      </c>
      <c r="F18" s="19">
        <f>$B$13-F14</f>
        <v>2.1161182137782961</v>
      </c>
      <c r="G18" s="1"/>
      <c r="H18" s="1"/>
      <c r="K18" s="7">
        <f>IF(K8,(K8*LOG(1/K8,2)),0)</f>
        <v>0</v>
      </c>
      <c r="L18" s="7">
        <f>IF(L8,(L8*LOG(1/L8,2)),0)</f>
        <v>0</v>
      </c>
      <c r="M18" s="7">
        <f>IF(M8,(M8*LOG(1/M8,2)),0)</f>
        <v>0</v>
      </c>
      <c r="N18" s="7">
        <f>IF(N8,(N8*LOG(1/N8,2)),0)</f>
        <v>0</v>
      </c>
      <c r="O18" s="7">
        <f>IF(O8,(O8*LOG(1/O8,2)),0)</f>
        <v>0</v>
      </c>
      <c r="P18" s="1"/>
      <c r="Q18" s="1"/>
      <c r="R18" s="1"/>
      <c r="S18" s="1"/>
      <c r="T18" s="1"/>
      <c r="U18" s="1"/>
      <c r="V18" s="1"/>
      <c r="W18" s="1"/>
      <c r="X18" s="1"/>
    </row>
    <row r="23" spans="1:24" x14ac:dyDescent="0.25">
      <c r="A23" t="s">
        <v>41</v>
      </c>
      <c r="B23" s="19">
        <f>SUM(O24:O28)</f>
        <v>1.4570848623146102</v>
      </c>
      <c r="C23" s="19"/>
      <c r="D23" s="19"/>
      <c r="E23" s="19"/>
      <c r="F23" s="19"/>
      <c r="J23" s="11" t="s">
        <v>23</v>
      </c>
      <c r="K23" s="11" t="s">
        <v>24</v>
      </c>
      <c r="L23" s="11" t="s">
        <v>25</v>
      </c>
      <c r="M23" s="11" t="s">
        <v>26</v>
      </c>
      <c r="N23" s="11" t="s">
        <v>33</v>
      </c>
      <c r="O23" t="s">
        <v>27</v>
      </c>
    </row>
    <row r="24" spans="1:24" x14ac:dyDescent="0.25">
      <c r="A24" t="s">
        <v>40</v>
      </c>
      <c r="B24" s="19">
        <f>SUM(J24:N24)</f>
        <v>1.3439645338316386</v>
      </c>
      <c r="C24" s="19">
        <f>SUM(J25:N25)</f>
        <v>1.4729350396193692</v>
      </c>
      <c r="D24" s="19">
        <f>SUM(J26:N26)</f>
        <v>1.3439645338316386</v>
      </c>
      <c r="E24" s="19">
        <f>SUM(J27:N27)</f>
        <v>1.4041074513870861</v>
      </c>
      <c r="F24" s="19">
        <f>SUM(J28:N28)</f>
        <v>1.4241497599238959</v>
      </c>
      <c r="J24" s="15">
        <f>IF(B2,B2*LOG(1/B2,2),0)</f>
        <v>0.52108967824986185</v>
      </c>
      <c r="K24" s="15">
        <f>IF(C2,C2*LOG(1/C2,2),0)</f>
        <v>0.36706724268642821</v>
      </c>
      <c r="L24" s="15">
        <f>IF(D2,D2*LOG(1/D2,2),0)</f>
        <v>0.45580761289534855</v>
      </c>
      <c r="M24" s="12">
        <f>IF(E2,E2*LOG(1/E2,2),0)</f>
        <v>0</v>
      </c>
      <c r="N24" s="12">
        <f>IF(F2,F2*LOG(1/F2,2),0)</f>
        <v>0</v>
      </c>
      <c r="O24" s="1">
        <f>IF(B9,B9*LOG(1/B9,2),0)</f>
        <v>0.5002224605672545</v>
      </c>
    </row>
    <row r="25" spans="1:24" x14ac:dyDescent="0.25">
      <c r="A25" t="s">
        <v>42</v>
      </c>
      <c r="B25" s="19">
        <f>G2*B24</f>
        <v>0.53758581353265544</v>
      </c>
      <c r="C25" s="19">
        <f>G3*C24</f>
        <v>0.29458700792387388</v>
      </c>
      <c r="D25" s="19">
        <f>G4*D24</f>
        <v>0.26879290676632772</v>
      </c>
      <c r="E25" s="19">
        <f>G5*E24</f>
        <v>0.16849289416645033</v>
      </c>
      <c r="F25" s="19">
        <f>G6*F24</f>
        <v>0.11393198079391167</v>
      </c>
      <c r="J25" s="15">
        <f>IF(B3,B3*LOG(1/B3,2),0)</f>
        <v>0.42301699036395596</v>
      </c>
      <c r="K25" s="15">
        <f>IF(C3,C3*LOG(1/C3,2),0)</f>
        <v>0.52877123795494496</v>
      </c>
      <c r="L25" s="15">
        <f>IF(D3,D3*LOG(1/D3,2),0)</f>
        <v>0.52114681130046825</v>
      </c>
      <c r="M25" s="12">
        <f>IF(E3,E3*LOG(1/E3,2),0)</f>
        <v>0</v>
      </c>
      <c r="N25" s="12">
        <f>IF(F3,F3*LOG(1/F3,2),0)</f>
        <v>0</v>
      </c>
      <c r="O25" s="1">
        <f>IF(C9,C9*LOG(1/C9,2),0)</f>
        <v>0.47506109209346969</v>
      </c>
    </row>
    <row r="26" spans="1:24" x14ac:dyDescent="0.25">
      <c r="A26" t="s">
        <v>22</v>
      </c>
      <c r="B26" s="19">
        <f>SUM(B25:F25)</f>
        <v>1.383390603183219</v>
      </c>
      <c r="C26" s="19" t="s">
        <v>35</v>
      </c>
      <c r="D26" s="19"/>
      <c r="E26" s="19"/>
      <c r="F26" s="19"/>
      <c r="J26" s="15">
        <f>IF(B4,B4*LOG(1/B4,2),0)</f>
        <v>0.52108967824986185</v>
      </c>
      <c r="K26" s="15">
        <f>IF(C4,C4*LOG(1/C4,2),0)</f>
        <v>0.36706724268642821</v>
      </c>
      <c r="L26" s="15">
        <f>IF(D4,D4*LOG(1/D4,2),0)</f>
        <v>0.45580761289534855</v>
      </c>
      <c r="M26" s="12">
        <f>IF(E4,E4*LOG(1/E4,2),0)</f>
        <v>0</v>
      </c>
      <c r="N26" s="12">
        <f>IF(F4,F4*LOG(1/F4,2),0)</f>
        <v>0</v>
      </c>
      <c r="O26" s="1">
        <f>IF(D9,D9*LOG(1/D9,2),0)</f>
        <v>0.48180130965388596</v>
      </c>
    </row>
    <row r="27" spans="1:24" x14ac:dyDescent="0.25">
      <c r="A27" t="s">
        <v>28</v>
      </c>
      <c r="B27" s="19">
        <f>B23-B26</f>
        <v>7.369425913139116E-2</v>
      </c>
      <c r="C27" s="19"/>
      <c r="D27" s="19"/>
      <c r="E27" s="19"/>
      <c r="F27" s="19"/>
      <c r="J27" s="15">
        <f>IF(B5,B5*LOG(1/B5,2),0)</f>
        <v>0.36706724268642821</v>
      </c>
      <c r="K27" s="15">
        <f>IF(C5,C5*LOG(1/C5,2),0)</f>
        <v>0.52877123795494496</v>
      </c>
      <c r="L27" s="15">
        <f>IF(D5,D5*LOG(1/D5,2),0)</f>
        <v>0.50826897074571298</v>
      </c>
      <c r="M27" s="12">
        <f>IF(E5,E5*LOG(1/E5,2),0)</f>
        <v>0</v>
      </c>
      <c r="N27" s="12">
        <f>IF(F5,F5*LOG(1/F5,2),0)</f>
        <v>0</v>
      </c>
      <c r="O27" s="1">
        <f>IF(E9,E9*LOG(1/E9,2),0)</f>
        <v>0</v>
      </c>
    </row>
    <row r="28" spans="1:24" x14ac:dyDescent="0.25">
      <c r="J28" s="15">
        <f>IF(B6,B6*LOG(1/B6,2),0)</f>
        <v>0.52108967824986185</v>
      </c>
      <c r="K28" s="15">
        <f>IF(C6,C6*LOG(1/C6,2),0)</f>
        <v>0.42301699036395596</v>
      </c>
      <c r="L28" s="15">
        <f>IF(D6,D6*LOG(1/D6,2),0)</f>
        <v>0.48004309131007822</v>
      </c>
      <c r="M28" s="12">
        <f>IF(E6,E6*LOG(1/E6,2),0)</f>
        <v>0</v>
      </c>
      <c r="N28" s="12">
        <f>IF(F6,F6*LOG(1/F6,2),0)</f>
        <v>0</v>
      </c>
      <c r="O28" s="1">
        <f>IF(F9,F9*LOG(1/F9,2),0)</f>
        <v>0</v>
      </c>
    </row>
    <row r="29" spans="1:24" x14ac:dyDescent="0.25">
      <c r="A29" t="s">
        <v>46</v>
      </c>
      <c r="B29" t="s">
        <v>4</v>
      </c>
      <c r="C29" t="s">
        <v>5</v>
      </c>
      <c r="D29" t="s">
        <v>6</v>
      </c>
      <c r="E29" t="s">
        <v>10</v>
      </c>
      <c r="I29" s="14"/>
      <c r="J29" s="14"/>
      <c r="K29" s="14"/>
      <c r="L29" s="14"/>
      <c r="M29" s="14"/>
      <c r="N29" s="14"/>
    </row>
    <row r="30" spans="1:24" x14ac:dyDescent="0.25">
      <c r="A30" t="s">
        <v>7</v>
      </c>
      <c r="B30">
        <f>B2*$G$2</f>
        <v>0.12</v>
      </c>
      <c r="C30">
        <f>C2*$G$2</f>
        <v>4.8000000000000001E-2</v>
      </c>
      <c r="D30">
        <f>D2*$G$2</f>
        <v>0.23199999999999998</v>
      </c>
      <c r="E30">
        <f>E2*$G$2</f>
        <v>0</v>
      </c>
      <c r="I30" s="14"/>
      <c r="J30" s="14"/>
      <c r="K30" s="14"/>
      <c r="L30" s="14"/>
      <c r="M30" s="14"/>
      <c r="N30" s="14"/>
    </row>
    <row r="31" spans="1:24" x14ac:dyDescent="0.25">
      <c r="A31" t="s">
        <v>8</v>
      </c>
      <c r="B31">
        <f>B3*$G$3</f>
        <v>3.2000000000000001E-2</v>
      </c>
      <c r="C31">
        <f>C3*$G$3</f>
        <v>8.0000000000000016E-2</v>
      </c>
      <c r="D31">
        <f>D3*$G$3</f>
        <v>8.8000000000000009E-2</v>
      </c>
      <c r="E31">
        <f>E3*$G$3</f>
        <v>0</v>
      </c>
    </row>
    <row r="32" spans="1:24" x14ac:dyDescent="0.25">
      <c r="A32" t="s">
        <v>9</v>
      </c>
      <c r="B32">
        <f>B4*$G$4</f>
        <v>0.06</v>
      </c>
      <c r="C32">
        <f>C4*$G$4</f>
        <v>2.4E-2</v>
      </c>
      <c r="D32">
        <f>D4*$G$4</f>
        <v>0.11599999999999999</v>
      </c>
      <c r="E32">
        <f>E4*$G$4</f>
        <v>0</v>
      </c>
    </row>
    <row r="33" spans="1:7" x14ac:dyDescent="0.25">
      <c r="A33" t="s">
        <v>12</v>
      </c>
      <c r="B33">
        <f>B5*$G$5</f>
        <v>1.44E-2</v>
      </c>
      <c r="C33">
        <f>C5*$G$5</f>
        <v>4.8000000000000001E-2</v>
      </c>
      <c r="D33">
        <f>D5*$G$5</f>
        <v>5.7599999999999998E-2</v>
      </c>
      <c r="E33">
        <f>E5*$G$5</f>
        <v>0</v>
      </c>
    </row>
    <row r="34" spans="1:7" x14ac:dyDescent="0.25">
      <c r="A34" t="s">
        <v>29</v>
      </c>
      <c r="B34">
        <f>B6*$G$6</f>
        <v>2.4E-2</v>
      </c>
      <c r="C34">
        <f>C6*$G$6</f>
        <v>1.2800000000000001E-2</v>
      </c>
      <c r="D34">
        <f>D6*$G$6</f>
        <v>4.3200000000000002E-2</v>
      </c>
      <c r="E34">
        <f>E6*$G$6</f>
        <v>0</v>
      </c>
      <c r="G34" s="19"/>
    </row>
    <row r="35" spans="1:7" x14ac:dyDescent="0.25">
      <c r="A35" t="s">
        <v>36</v>
      </c>
      <c r="B35">
        <f>B7*$G$7</f>
        <v>0</v>
      </c>
      <c r="C35">
        <f>C7*$G$7</f>
        <v>0</v>
      </c>
      <c r="D35">
        <f>D7*$G$7</f>
        <v>0</v>
      </c>
      <c r="E35">
        <f>E7*$G$7</f>
        <v>0</v>
      </c>
    </row>
    <row r="37" spans="1:7" x14ac:dyDescent="0.25">
      <c r="A37" t="s">
        <v>48</v>
      </c>
      <c r="B37" t="s">
        <v>4</v>
      </c>
      <c r="C37" t="s">
        <v>5</v>
      </c>
      <c r="D37" t="s">
        <v>6</v>
      </c>
      <c r="E37" t="s">
        <v>10</v>
      </c>
    </row>
    <row r="38" spans="1:7" x14ac:dyDescent="0.25">
      <c r="A38" t="s">
        <v>7</v>
      </c>
      <c r="B38" s="19">
        <f>IF(B30,-LOG(B30,2),0)</f>
        <v>3.0588936890535687</v>
      </c>
      <c r="C38" s="19">
        <f t="shared" ref="C38:E38" si="1">IF(C30,-LOG(C30,2),0)</f>
        <v>4.3808217839409309</v>
      </c>
      <c r="D38" s="19">
        <f t="shared" si="1"/>
        <v>2.1078032895345151</v>
      </c>
      <c r="E38" s="19">
        <f t="shared" si="1"/>
        <v>0</v>
      </c>
    </row>
    <row r="39" spans="1:7" x14ac:dyDescent="0.25">
      <c r="A39" t="s">
        <v>8</v>
      </c>
      <c r="B39" s="19">
        <f t="shared" ref="B39:E43" si="2">IF(B31,-LOG(B31,2),0)</f>
        <v>4.965784284662087</v>
      </c>
      <c r="C39" s="19">
        <f t="shared" si="2"/>
        <v>3.6438561897747244</v>
      </c>
      <c r="D39" s="19">
        <f t="shared" si="2"/>
        <v>3.5063526660247897</v>
      </c>
      <c r="E39" s="19">
        <f t="shared" si="2"/>
        <v>0</v>
      </c>
    </row>
    <row r="40" spans="1:7" x14ac:dyDescent="0.25">
      <c r="A40" t="s">
        <v>9</v>
      </c>
      <c r="B40" s="19">
        <f t="shared" si="2"/>
        <v>4.0588936890535683</v>
      </c>
      <c r="C40" s="19">
        <f t="shared" si="2"/>
        <v>5.3808217839409309</v>
      </c>
      <c r="D40" s="19">
        <f t="shared" si="2"/>
        <v>3.1078032895345151</v>
      </c>
      <c r="E40" s="19">
        <f t="shared" si="2"/>
        <v>0</v>
      </c>
    </row>
    <row r="41" spans="1:7" x14ac:dyDescent="0.25">
      <c r="A41" t="s">
        <v>12</v>
      </c>
      <c r="B41" s="19">
        <f t="shared" si="2"/>
        <v>6.1177873781071375</v>
      </c>
      <c r="C41" s="19">
        <f t="shared" si="2"/>
        <v>4.3808217839409309</v>
      </c>
      <c r="D41" s="19">
        <f t="shared" si="2"/>
        <v>4.1177873781071375</v>
      </c>
      <c r="E41" s="19">
        <f t="shared" si="2"/>
        <v>0</v>
      </c>
    </row>
    <row r="42" spans="1:7" x14ac:dyDescent="0.25">
      <c r="A42" t="s">
        <v>29</v>
      </c>
      <c r="B42" s="19">
        <f t="shared" si="2"/>
        <v>5.3808217839409309</v>
      </c>
      <c r="C42" s="19">
        <f t="shared" si="2"/>
        <v>6.2877123795494496</v>
      </c>
      <c r="D42" s="19">
        <f t="shared" si="2"/>
        <v>4.5328248773859814</v>
      </c>
      <c r="E42" s="19">
        <f t="shared" si="2"/>
        <v>0</v>
      </c>
    </row>
    <row r="43" spans="1:7" x14ac:dyDescent="0.25">
      <c r="A43" t="s">
        <v>36</v>
      </c>
      <c r="B43" s="19">
        <f t="shared" si="2"/>
        <v>0</v>
      </c>
      <c r="C43" s="19">
        <f t="shared" si="2"/>
        <v>0</v>
      </c>
      <c r="D43" s="19">
        <f t="shared" si="2"/>
        <v>0</v>
      </c>
      <c r="E43" s="19">
        <f t="shared" si="2"/>
        <v>0</v>
      </c>
    </row>
    <row r="44" spans="1:7" x14ac:dyDescent="0.25">
      <c r="B44" s="19"/>
      <c r="C44" s="19"/>
      <c r="D44" s="19"/>
      <c r="E44" s="19"/>
    </row>
    <row r="45" spans="1:7" x14ac:dyDescent="0.25">
      <c r="A45" t="s">
        <v>47</v>
      </c>
      <c r="B45" s="19">
        <f>SUMPRODUCT(B38:E43,B30:E35)</f>
        <v>3.4995088169615149</v>
      </c>
      <c r="C45" s="19"/>
      <c r="D45" s="19">
        <f>B23+B13-B16</f>
        <v>3.4995088169615154</v>
      </c>
      <c r="E45" s="19"/>
    </row>
    <row r="46" spans="1:7" x14ac:dyDescent="0.25">
      <c r="D46" s="19">
        <f>B23+B15</f>
        <v>3.4995088169615149</v>
      </c>
    </row>
    <row r="47" spans="1:7" x14ac:dyDescent="0.25">
      <c r="D47" s="19">
        <f>B13+B26</f>
        <v>3.4995088169615149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H20" sqref="H20"/>
    </sheetView>
  </sheetViews>
  <sheetFormatPr baseColWidth="10" defaultColWidth="11.42578125" defaultRowHeight="15" x14ac:dyDescent="0.25"/>
  <cols>
    <col min="13" max="13" width="12" bestFit="1" customWidth="1"/>
  </cols>
  <sheetData>
    <row r="1" spans="1:24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10</v>
      </c>
      <c r="F1" s="8" t="s">
        <v>30</v>
      </c>
      <c r="G1" s="2" t="s">
        <v>13</v>
      </c>
      <c r="J1" s="4" t="s">
        <v>17</v>
      </c>
      <c r="K1" s="9" t="s">
        <v>1</v>
      </c>
      <c r="L1" s="9" t="s">
        <v>2</v>
      </c>
      <c r="M1" s="9" t="s">
        <v>3</v>
      </c>
      <c r="N1" s="9" t="s">
        <v>11</v>
      </c>
      <c r="O1" s="9" t="s">
        <v>32</v>
      </c>
    </row>
    <row r="2" spans="1:24" x14ac:dyDescent="0.25">
      <c r="A2" s="2" t="s">
        <v>7</v>
      </c>
      <c r="B2" s="3">
        <v>0.2</v>
      </c>
      <c r="C2" s="3">
        <v>0.12</v>
      </c>
      <c r="D2" s="3">
        <v>0.2</v>
      </c>
      <c r="E2" s="3">
        <v>0.48</v>
      </c>
      <c r="F2" s="13">
        <v>0</v>
      </c>
      <c r="G2" s="3">
        <v>0.4</v>
      </c>
      <c r="J2" s="16">
        <f>IF(G2,G2*LOG(1/G2,2),0)</f>
        <v>0.52877123795494496</v>
      </c>
      <c r="K2" s="17">
        <f>IF($B$9,((B2*G2)/$B$9),0)</f>
        <v>0.52631578947368418</v>
      </c>
      <c r="L2" s="17">
        <f>IF($C$9,((C2*G2)/$C$9),0)</f>
        <v>0.23076923076923075</v>
      </c>
      <c r="M2" s="17">
        <f>IF($D$9,((D2*G2)/$D$9),0)</f>
        <v>0.45045045045045046</v>
      </c>
      <c r="N2" s="17">
        <f>IF($E$9,((E2*G2)/$E$9),0)</f>
        <v>0.41522491349480967</v>
      </c>
      <c r="O2" s="10">
        <f>IF($F$9,((F2*G2)/$F$9),0)</f>
        <v>0</v>
      </c>
    </row>
    <row r="3" spans="1:24" x14ac:dyDescent="0.25">
      <c r="A3" s="2" t="s">
        <v>8</v>
      </c>
      <c r="B3" s="3">
        <v>0.12</v>
      </c>
      <c r="C3" s="3">
        <v>0.3</v>
      </c>
      <c r="D3" s="3">
        <v>0.2</v>
      </c>
      <c r="E3" s="3">
        <v>0.38</v>
      </c>
      <c r="F3" s="13">
        <v>0</v>
      </c>
      <c r="G3" s="3">
        <v>0.12</v>
      </c>
      <c r="J3" s="16">
        <f>IF(G3,G3*LOG(1/G3,2),0)</f>
        <v>0.36706724268642821</v>
      </c>
      <c r="K3" s="17">
        <f>IF($B$9,((B3*G3)/$B$9),0)</f>
        <v>9.4736842105263147E-2</v>
      </c>
      <c r="L3" s="17">
        <f>IF($C$9,((C3*G3)/$C$9),0)</f>
        <v>0.17307692307692304</v>
      </c>
      <c r="M3" s="17">
        <f>IF($D$9,((D3*G3)/$D$9),0)</f>
        <v>0.13513513513513511</v>
      </c>
      <c r="N3" s="17">
        <f>IF($E$9,((E3*G3)/$E$9),0)</f>
        <v>9.8615916955017299E-2</v>
      </c>
      <c r="O3" s="10">
        <f>IF($F$9,((F3*G3)/$F$9),0)</f>
        <v>0</v>
      </c>
    </row>
    <row r="4" spans="1:24" x14ac:dyDescent="0.25">
      <c r="A4" s="2" t="s">
        <v>9</v>
      </c>
      <c r="B4" s="3">
        <v>0.12</v>
      </c>
      <c r="C4" s="3">
        <v>0.2</v>
      </c>
      <c r="D4" s="3">
        <v>0.2</v>
      </c>
      <c r="E4" s="3">
        <v>0.48</v>
      </c>
      <c r="F4" s="13">
        <v>0</v>
      </c>
      <c r="G4" s="3">
        <v>0.2</v>
      </c>
      <c r="J4" s="16">
        <f>IF(G4,G4*LOG(1/G4,2),0)</f>
        <v>0.46438561897747244</v>
      </c>
      <c r="K4" s="17">
        <f>IF($B$9,((B4*G4)/$B$9),0)</f>
        <v>0.15789473684210525</v>
      </c>
      <c r="L4" s="17">
        <f>IF($C$9,((C4*G4)/$C$9),0)</f>
        <v>0.19230769230769232</v>
      </c>
      <c r="M4" s="17">
        <f>IF($D$9,((D4*G4)/$D$9),0)</f>
        <v>0.22522522522522523</v>
      </c>
      <c r="N4" s="17">
        <f>IF($E$9,((E4*G4)/$E$9),0)</f>
        <v>0.20761245674740483</v>
      </c>
      <c r="O4" s="10">
        <f>IF($F$9,((F4*G4)/$F$9),0)</f>
        <v>0</v>
      </c>
    </row>
    <row r="5" spans="1:24" x14ac:dyDescent="0.25">
      <c r="A5" s="2" t="s">
        <v>12</v>
      </c>
      <c r="B5" s="3">
        <v>0.12</v>
      </c>
      <c r="C5" s="3">
        <v>0.3</v>
      </c>
      <c r="D5" s="3">
        <v>0.12</v>
      </c>
      <c r="E5" s="3">
        <v>0.46</v>
      </c>
      <c r="F5" s="13">
        <v>0</v>
      </c>
      <c r="G5" s="3">
        <v>0.28000000000000003</v>
      </c>
      <c r="J5" s="16">
        <f>IF(G5,G5*LOG(1/G5,2),0)</f>
        <v>0.51422035496079377</v>
      </c>
      <c r="K5" s="17">
        <f>IF($B$9,((B5*G5)/$B$9),0)</f>
        <v>0.22105263157894736</v>
      </c>
      <c r="L5" s="17">
        <f>IF($C$9,((C5*G5)/$C$9),0)</f>
        <v>0.40384615384615385</v>
      </c>
      <c r="M5" s="17">
        <f>IF($D$9,((D5*G5)/$D$9),0)</f>
        <v>0.18918918918918917</v>
      </c>
      <c r="N5" s="17">
        <f>IF($E$9,((E5*G5)/$E$9),0)</f>
        <v>0.27854671280276821</v>
      </c>
      <c r="O5" s="10">
        <f>IF($F$9,((F5*G5)/$F$9),0)</f>
        <v>0</v>
      </c>
    </row>
    <row r="6" spans="1:24" x14ac:dyDescent="0.25">
      <c r="A6" s="8" t="s">
        <v>29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J6" s="5">
        <f>IF(G6,G6*LOG(1/G6,2),0)</f>
        <v>0</v>
      </c>
      <c r="K6" s="10">
        <f>IF($B$9,((B6*G6)/$B$9),0)</f>
        <v>0</v>
      </c>
      <c r="L6" s="10">
        <f>IF($C$9,((C6*G6)/$C$9),0)</f>
        <v>0</v>
      </c>
      <c r="M6" s="10">
        <f>IF($D$9,((D6*G6)/$D$9),0)</f>
        <v>0</v>
      </c>
      <c r="N6" s="10">
        <f>IF($E$9,((E6*G6)/$E$9),0)</f>
        <v>0</v>
      </c>
      <c r="O6" s="10">
        <f>IF($F$9,((F6*G6)/$F$9),0)</f>
        <v>0</v>
      </c>
    </row>
    <row r="7" spans="1:24" x14ac:dyDescent="0.25">
      <c r="A7" s="8" t="s">
        <v>36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1"/>
      <c r="J7" s="5">
        <f>IF(G7,G7*LOG(1/G7,2),0)</f>
        <v>0</v>
      </c>
      <c r="K7" s="10">
        <f>IF($B$9,((B7*G7)/$B$9),0)</f>
        <v>0</v>
      </c>
      <c r="L7" s="10">
        <f>IF($C$9,((C7*G7)/$C$9),0)</f>
        <v>0</v>
      </c>
      <c r="M7" s="10">
        <f>IF($D$9,((D7*G7)/$D$9),0)</f>
        <v>0</v>
      </c>
      <c r="N7" s="10">
        <f>IF($E$9,((E7*G7)/$E$9),0)</f>
        <v>0</v>
      </c>
      <c r="O7" s="10">
        <f>IF($F$9,((F7*G7)/$F$9),0)</f>
        <v>0</v>
      </c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8" t="s">
        <v>37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J8" s="5">
        <f>IF(G8,G8*LOG(1/G8,2),0)</f>
        <v>0</v>
      </c>
      <c r="K8" s="10">
        <f>IF($B$9,((B8*G8)/$B$9),0)</f>
        <v>0</v>
      </c>
      <c r="L8" s="10">
        <f>IF($C$9,((C8*G8)/$C$9),0)</f>
        <v>0</v>
      </c>
      <c r="M8" s="10">
        <f>IF($D$9,((D8*G8)/$D$9),0)</f>
        <v>0</v>
      </c>
      <c r="N8" s="10">
        <f>IF($E$9,((E8*G8)/$E$9),0)</f>
        <v>0</v>
      </c>
      <c r="O8" s="10">
        <f>IF($F$9,((F8*G8)/$F$9),0)</f>
        <v>0</v>
      </c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t="s">
        <v>14</v>
      </c>
      <c r="B9" s="1">
        <f>(B2*$G$2+B3*$G$3+B4*$G$4+B5*$G$5+B6*$G$6+$B$7*$G$7+$B$8*$G$8)</f>
        <v>0.15200000000000002</v>
      </c>
      <c r="C9" s="1">
        <f>(C2*$G$2+C3*$G$3+C4*$G$4+C5*$G$5+C6*$G$6+$C$7*$G$7+$C$8*$G$8)</f>
        <v>0.20800000000000002</v>
      </c>
      <c r="D9" s="1">
        <f>(D2*$G$2+D3*$G$3+D4*$G$4+D5*$G$5+D6*$G$6+$D$7*$G$7+$D$8*$G$8)</f>
        <v>0.17760000000000004</v>
      </c>
      <c r="E9" s="1">
        <f>(E2*$G$2+E3*$G$3+E4*$G$4+E5*$G$5+E6*$G$6+$E$7*$G$7+$E$8+$G$8)</f>
        <v>0.46240000000000003</v>
      </c>
      <c r="F9" s="1">
        <f>(F2*$G$2+F3*$G$3+F4*$G$4+F5*$G$5+F6*$G$6+$E$7*$G$7+$E$8+$G$8)</f>
        <v>0</v>
      </c>
      <c r="G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G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G11" s="1"/>
      <c r="K11" s="6" t="s">
        <v>18</v>
      </c>
      <c r="L11" s="6" t="s">
        <v>19</v>
      </c>
      <c r="M11" s="6" t="s">
        <v>20</v>
      </c>
      <c r="N11" s="6" t="s">
        <v>21</v>
      </c>
      <c r="O11" s="6" t="s">
        <v>31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t="s">
        <v>43</v>
      </c>
      <c r="B12" s="19">
        <f>B9*B14</f>
        <v>0.26011539756358604</v>
      </c>
      <c r="C12" s="19">
        <f>C9*C14</f>
        <v>0.39766417397789805</v>
      </c>
      <c r="D12" s="19">
        <f>D9*D14</f>
        <v>0.32807827539084111</v>
      </c>
      <c r="E12" s="19">
        <f>E9*E14</f>
        <v>0.85109926550598591</v>
      </c>
      <c r="F12" s="19">
        <f>F9*F14</f>
        <v>0</v>
      </c>
      <c r="G12" s="1"/>
      <c r="K12" s="18">
        <f t="shared" ref="K12:O18" si="0">IF(K2,(K2*LOG(1/K2,2)),0)</f>
        <v>0.48736811502959115</v>
      </c>
      <c r="L12" s="18">
        <f t="shared" si="0"/>
        <v>0.4881870501738314</v>
      </c>
      <c r="M12" s="18">
        <f t="shared" si="0"/>
        <v>0.51827012458350508</v>
      </c>
      <c r="N12" s="18">
        <f t="shared" si="0"/>
        <v>0.52651975926318084</v>
      </c>
      <c r="O12" s="7">
        <f t="shared" si="0"/>
        <v>0</v>
      </c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t="s">
        <v>39</v>
      </c>
      <c r="B13" s="19">
        <f>SUM(J2:J6)</f>
        <v>1.8744444545796395</v>
      </c>
      <c r="C13" s="19"/>
      <c r="D13" s="19"/>
      <c r="E13" s="19"/>
      <c r="F13" s="19"/>
      <c r="G13" s="1"/>
      <c r="K13" s="18">
        <f t="shared" si="0"/>
        <v>0.32209868907366018</v>
      </c>
      <c r="L13" s="18">
        <f t="shared" si="0"/>
        <v>0.43797370096709648</v>
      </c>
      <c r="M13" s="18">
        <f t="shared" si="0"/>
        <v>0.39020611766778207</v>
      </c>
      <c r="N13" s="18">
        <f t="shared" si="0"/>
        <v>0.32957791192932251</v>
      </c>
      <c r="O13" s="7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t="s">
        <v>38</v>
      </c>
      <c r="B14" s="19">
        <f>SUM(K12:K18)</f>
        <v>1.7112855102867499</v>
      </c>
      <c r="C14" s="19">
        <f>SUM(L12:L18)</f>
        <v>1.9118469902783559</v>
      </c>
      <c r="D14" s="19">
        <f>SUM(M12:M18)</f>
        <v>1.847287586660141</v>
      </c>
      <c r="E14" s="19">
        <f>SUM(N12:N18)</f>
        <v>1.8406125984125992</v>
      </c>
      <c r="F14" s="19">
        <f>SUM(O12:O18)</f>
        <v>0</v>
      </c>
      <c r="G14" s="1"/>
      <c r="H14" s="1"/>
      <c r="K14" s="18">
        <f t="shared" si="0"/>
        <v>0.42046815990354147</v>
      </c>
      <c r="L14" s="18">
        <f t="shared" si="0"/>
        <v>0.45740608139494809</v>
      </c>
      <c r="M14" s="18">
        <f t="shared" si="0"/>
        <v>0.48436028751697779</v>
      </c>
      <c r="N14" s="18">
        <f t="shared" si="0"/>
        <v>0.47087233637899528</v>
      </c>
      <c r="O14" s="7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t="s">
        <v>15</v>
      </c>
      <c r="B15" s="19">
        <f>SUM(B12:F12)</f>
        <v>1.8369571124383111</v>
      </c>
      <c r="C15" s="19" t="s">
        <v>34</v>
      </c>
      <c r="D15" s="19"/>
      <c r="E15" s="19"/>
      <c r="F15" s="19"/>
      <c r="G15" s="1"/>
      <c r="H15" s="1"/>
      <c r="K15" s="18">
        <f t="shared" si="0"/>
        <v>0.48135054627995721</v>
      </c>
      <c r="L15" s="18">
        <f t="shared" si="0"/>
        <v>0.52828015774248016</v>
      </c>
      <c r="M15" s="18">
        <f t="shared" si="0"/>
        <v>0.4544510568918762</v>
      </c>
      <c r="N15" s="18">
        <f t="shared" si="0"/>
        <v>0.51364259084110031</v>
      </c>
      <c r="O15" s="7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t="s">
        <v>16</v>
      </c>
      <c r="B16" s="19">
        <f>(B13-B15)</f>
        <v>3.7487342141328428E-2</v>
      </c>
      <c r="C16" s="19"/>
      <c r="D16" s="19">
        <f>B13-B15</f>
        <v>3.7487342141328428E-2</v>
      </c>
      <c r="E16" s="19"/>
      <c r="F16" s="19"/>
      <c r="G16" s="1"/>
      <c r="H16" s="1"/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t="s">
        <v>50</v>
      </c>
      <c r="B17" s="19">
        <f>B13-B15</f>
        <v>3.7487342141328428E-2</v>
      </c>
      <c r="G17" s="1"/>
      <c r="H17" s="1"/>
      <c r="K17" s="7">
        <f t="shared" si="0"/>
        <v>0</v>
      </c>
      <c r="L17" s="7">
        <f t="shared" si="0"/>
        <v>0</v>
      </c>
      <c r="M17" s="7">
        <f t="shared" si="0"/>
        <v>0</v>
      </c>
      <c r="N17" s="7">
        <f t="shared" si="0"/>
        <v>0</v>
      </c>
      <c r="O17" s="7">
        <f t="shared" si="0"/>
        <v>0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t="s">
        <v>49</v>
      </c>
      <c r="B18" s="19">
        <f>$B$13-B14</f>
        <v>0.16315894429288957</v>
      </c>
      <c r="C18" s="19">
        <f t="shared" ref="C18:E18" si="1">$B$13-C14</f>
        <v>-3.7402535698716433E-2</v>
      </c>
      <c r="D18" s="19">
        <f t="shared" si="1"/>
        <v>2.7156867919498451E-2</v>
      </c>
      <c r="E18" s="19">
        <f t="shared" si="1"/>
        <v>3.383185616704032E-2</v>
      </c>
      <c r="F18" s="19">
        <f>$B$13-F14</f>
        <v>1.8744444545796395</v>
      </c>
      <c r="G18" s="1"/>
      <c r="H18" s="1"/>
      <c r="K18" s="7">
        <f t="shared" si="0"/>
        <v>0</v>
      </c>
      <c r="L18" s="7">
        <f t="shared" si="0"/>
        <v>0</v>
      </c>
      <c r="M18" s="7">
        <f t="shared" si="0"/>
        <v>0</v>
      </c>
      <c r="N18" s="7">
        <f t="shared" si="0"/>
        <v>0</v>
      </c>
      <c r="O18" s="7">
        <f t="shared" si="0"/>
        <v>0</v>
      </c>
      <c r="P18" s="1"/>
      <c r="Q18" s="1"/>
      <c r="R18" s="1"/>
      <c r="S18" s="1"/>
      <c r="T18" s="1"/>
      <c r="U18" s="1"/>
      <c r="V18" s="1"/>
      <c r="W18" s="1"/>
      <c r="X18" s="1"/>
    </row>
    <row r="23" spans="1:24" x14ac:dyDescent="0.25">
      <c r="A23" t="s">
        <v>41</v>
      </c>
      <c r="B23" s="19">
        <f>SUM(O24:O28)</f>
        <v>1.8416679285211344</v>
      </c>
      <c r="C23" s="19"/>
      <c r="D23" s="19"/>
      <c r="E23" s="19"/>
      <c r="F23" s="19"/>
      <c r="J23" s="11" t="s">
        <v>23</v>
      </c>
      <c r="K23" s="11" t="s">
        <v>24</v>
      </c>
      <c r="L23" s="11" t="s">
        <v>25</v>
      </c>
      <c r="M23" s="11" t="s">
        <v>26</v>
      </c>
      <c r="N23" s="11" t="s">
        <v>33</v>
      </c>
      <c r="O23" t="s">
        <v>27</v>
      </c>
    </row>
    <row r="24" spans="1:24" x14ac:dyDescent="0.25">
      <c r="A24" t="s">
        <v>40</v>
      </c>
      <c r="B24" s="19">
        <f>SUM(J24:N24)</f>
        <v>1.8041074513870861</v>
      </c>
      <c r="C24" s="19">
        <f>SUM(J25:N25)</f>
        <v>1.8829954369195954</v>
      </c>
      <c r="D24" s="19">
        <f>SUM(J26:N26)</f>
        <v>1.8041074513870861</v>
      </c>
      <c r="E24" s="19">
        <f>SUM(J27:N27)</f>
        <v>1.7705595111328656</v>
      </c>
      <c r="F24" s="19">
        <f>SUM(J28:N28)</f>
        <v>0</v>
      </c>
      <c r="J24" s="15">
        <f>IF(B2,B2*LOG(1/B2,2),0)</f>
        <v>0.46438561897747244</v>
      </c>
      <c r="K24" s="15">
        <f>IF(C2,C2*LOG(1/C2,2),0)</f>
        <v>0.36706724268642821</v>
      </c>
      <c r="L24" s="15">
        <f>IF(D2,D2*LOG(1/D2,2),0)</f>
        <v>0.46438561897747244</v>
      </c>
      <c r="M24" s="15">
        <f>IF(E2,E2*LOG(1/E2,2),0)</f>
        <v>0.50826897074571298</v>
      </c>
      <c r="N24" s="12">
        <f>IF(F2,F2*LOG(1/F2,2),0)</f>
        <v>0</v>
      </c>
      <c r="O24" s="1">
        <f>IF(B9,B9*LOG(1/B9,2),0)</f>
        <v>0.41311422922521229</v>
      </c>
    </row>
    <row r="25" spans="1:24" x14ac:dyDescent="0.25">
      <c r="A25" t="s">
        <v>42</v>
      </c>
      <c r="B25" s="19">
        <f>G2*B24</f>
        <v>0.72164298055483445</v>
      </c>
      <c r="C25" s="19">
        <f>G3*C24</f>
        <v>0.22595945243035143</v>
      </c>
      <c r="D25" s="19">
        <f>G4*D24</f>
        <v>0.36082149027741722</v>
      </c>
      <c r="E25" s="19">
        <f>G5*E24</f>
        <v>0.4957566631172024</v>
      </c>
      <c r="F25" s="19">
        <f>G6*F24</f>
        <v>0</v>
      </c>
      <c r="J25" s="15">
        <f>IF(B3,B3*LOG(1/B3,2),0)</f>
        <v>0.36706724268642821</v>
      </c>
      <c r="K25" s="15">
        <f>IF(C3,C3*LOG(1/C3,2),0)</f>
        <v>0.52108967824986185</v>
      </c>
      <c r="L25" s="15">
        <f>IF(D3,D3*LOG(1/D3,2),0)</f>
        <v>0.46438561897747244</v>
      </c>
      <c r="M25" s="15">
        <f>IF(E3,E3*LOG(1/E3,2),0)</f>
        <v>0.53045289700583298</v>
      </c>
      <c r="N25" s="12">
        <f>IF(F3,F3*LOG(1/F3,2),0)</f>
        <v>0</v>
      </c>
      <c r="O25" s="1">
        <f>IF(C9,C9*LOG(1/C9,2),0)</f>
        <v>0.47119166983636696</v>
      </c>
    </row>
    <row r="26" spans="1:24" x14ac:dyDescent="0.25">
      <c r="A26" t="s">
        <v>22</v>
      </c>
      <c r="B26" s="19">
        <f>SUM(B25:F25)</f>
        <v>1.8041805863798055</v>
      </c>
      <c r="C26" s="19" t="s">
        <v>35</v>
      </c>
      <c r="D26" s="19"/>
      <c r="E26" s="19"/>
      <c r="F26" s="19"/>
      <c r="J26" s="15">
        <f>IF(B4,B4*LOG(1/B4,2),0)</f>
        <v>0.36706724268642821</v>
      </c>
      <c r="K26" s="15">
        <f>IF(C4,C4*LOG(1/C4,2),0)</f>
        <v>0.46438561897747244</v>
      </c>
      <c r="L26" s="15">
        <f>IF(D4,D4*LOG(1/D4,2),0)</f>
        <v>0.46438561897747244</v>
      </c>
      <c r="M26" s="15">
        <f>IF(E4,E4*LOG(1/E4,2),0)</f>
        <v>0.50826897074571298</v>
      </c>
      <c r="N26" s="12">
        <f>IF(F4,F4*LOG(1/F4,2),0)</f>
        <v>0</v>
      </c>
      <c r="O26" s="1">
        <f>IF(D9,D9*LOG(1/D9,2),0)</f>
        <v>0.44280946074420346</v>
      </c>
    </row>
    <row r="27" spans="1:24" x14ac:dyDescent="0.25">
      <c r="A27" t="s">
        <v>28</v>
      </c>
      <c r="B27" s="19">
        <f>B23-B26</f>
        <v>3.7487342141328872E-2</v>
      </c>
      <c r="C27" s="19"/>
      <c r="D27" s="19"/>
      <c r="E27" s="19"/>
      <c r="F27" s="19"/>
      <c r="J27" s="15">
        <f>IF(B5,B5*LOG(1/B5,2),0)</f>
        <v>0.36706724268642821</v>
      </c>
      <c r="K27" s="15">
        <f>IF(C5,C5*LOG(1/C5,2),0)</f>
        <v>0.52108967824986185</v>
      </c>
      <c r="L27" s="15">
        <f>IF(D5,D5*LOG(1/D5,2),0)</f>
        <v>0.36706724268642821</v>
      </c>
      <c r="M27" s="15">
        <f>IF(E5,E5*LOG(1/E5,2),0)</f>
        <v>0.51533534751014742</v>
      </c>
      <c r="N27" s="12">
        <f>IF(F5,F5*LOG(1/F5,2),0)</f>
        <v>0</v>
      </c>
      <c r="O27" s="1">
        <f>IF(E9,E9*LOG(1/E9,2),0)</f>
        <v>0.51455256871535149</v>
      </c>
    </row>
    <row r="28" spans="1:24" x14ac:dyDescent="0.25">
      <c r="J28" s="12">
        <f>IF(B6,B6*LOG(1/B6,2),0)</f>
        <v>0</v>
      </c>
      <c r="K28" s="12">
        <f>IF(C6,C6*LOG(1/C6,2),0)</f>
        <v>0</v>
      </c>
      <c r="L28" s="12">
        <f>IF(D6,D6*LOG(1/D6,2),0)</f>
        <v>0</v>
      </c>
      <c r="M28" s="12">
        <f>IF(E6,E6*LOG(1/E6,2),0)</f>
        <v>0</v>
      </c>
      <c r="N28" s="12">
        <f>IF(F6,F6*LOG(1/F6,2),0)</f>
        <v>0</v>
      </c>
      <c r="O28" s="1">
        <f>IF(F9,F9*LOG(1/F9,2),0)</f>
        <v>0</v>
      </c>
    </row>
    <row r="29" spans="1:24" x14ac:dyDescent="0.25">
      <c r="A29" t="s">
        <v>46</v>
      </c>
      <c r="B29" t="s">
        <v>4</v>
      </c>
      <c r="C29" t="s">
        <v>5</v>
      </c>
      <c r="D29" t="s">
        <v>6</v>
      </c>
      <c r="E29" t="s">
        <v>10</v>
      </c>
      <c r="I29" s="14"/>
      <c r="J29" s="14"/>
      <c r="K29" s="14"/>
      <c r="L29" s="14"/>
      <c r="M29" s="14"/>
      <c r="N29" s="14"/>
    </row>
    <row r="30" spans="1:24" x14ac:dyDescent="0.25">
      <c r="A30" t="s">
        <v>7</v>
      </c>
      <c r="B30">
        <f>B2*$G$2</f>
        <v>8.0000000000000016E-2</v>
      </c>
      <c r="C30">
        <f>C2*$G$2</f>
        <v>4.8000000000000001E-2</v>
      </c>
      <c r="D30">
        <f>D2*$G$2</f>
        <v>8.0000000000000016E-2</v>
      </c>
      <c r="E30">
        <f>E2*$G$2</f>
        <v>0.192</v>
      </c>
      <c r="I30" s="14"/>
      <c r="J30" s="14"/>
      <c r="K30" s="14"/>
      <c r="L30" s="14"/>
      <c r="M30" s="14"/>
      <c r="N30" s="14"/>
    </row>
    <row r="31" spans="1:24" x14ac:dyDescent="0.25">
      <c r="A31" t="s">
        <v>8</v>
      </c>
      <c r="B31">
        <f>B3*$G$3</f>
        <v>1.44E-2</v>
      </c>
      <c r="C31">
        <f>C3*$G$3</f>
        <v>3.5999999999999997E-2</v>
      </c>
      <c r="D31">
        <f>D3*$G$3</f>
        <v>2.4E-2</v>
      </c>
      <c r="E31">
        <f>E3*$G$3</f>
        <v>4.5600000000000002E-2</v>
      </c>
    </row>
    <row r="32" spans="1:24" x14ac:dyDescent="0.25">
      <c r="A32" t="s">
        <v>9</v>
      </c>
      <c r="B32">
        <f>B4*$G$4</f>
        <v>2.4E-2</v>
      </c>
      <c r="C32">
        <f>C4*$G$4</f>
        <v>4.0000000000000008E-2</v>
      </c>
      <c r="D32">
        <f>D4*$G$4</f>
        <v>4.0000000000000008E-2</v>
      </c>
      <c r="E32">
        <f>E4*$G$4</f>
        <v>9.6000000000000002E-2</v>
      </c>
    </row>
    <row r="33" spans="1:7" x14ac:dyDescent="0.25">
      <c r="A33" t="s">
        <v>12</v>
      </c>
      <c r="B33">
        <f>B5*$G$5</f>
        <v>3.3600000000000005E-2</v>
      </c>
      <c r="C33">
        <f>C5*$G$5</f>
        <v>8.4000000000000005E-2</v>
      </c>
      <c r="D33">
        <f>D5*$G$5</f>
        <v>3.3600000000000005E-2</v>
      </c>
      <c r="E33">
        <f>E5*$G$5</f>
        <v>0.12880000000000003</v>
      </c>
    </row>
    <row r="34" spans="1:7" x14ac:dyDescent="0.25">
      <c r="A34" t="s">
        <v>29</v>
      </c>
      <c r="B34">
        <f>B6*$G$6</f>
        <v>0</v>
      </c>
      <c r="C34">
        <f>C6*$G$6</f>
        <v>0</v>
      </c>
      <c r="D34">
        <f>D6*$G$6</f>
        <v>0</v>
      </c>
      <c r="E34">
        <f>E6*$G$6</f>
        <v>0</v>
      </c>
      <c r="G34" s="19"/>
    </row>
    <row r="35" spans="1:7" x14ac:dyDescent="0.25">
      <c r="A35" t="s">
        <v>36</v>
      </c>
      <c r="B35">
        <f>B7*$G$7</f>
        <v>0</v>
      </c>
      <c r="C35">
        <f>C7*$G$7</f>
        <v>0</v>
      </c>
      <c r="D35">
        <f>D7*$G$7</f>
        <v>0</v>
      </c>
      <c r="E35">
        <f>E7*$G$7</f>
        <v>0</v>
      </c>
    </row>
    <row r="37" spans="1:7" x14ac:dyDescent="0.25">
      <c r="A37" t="s">
        <v>48</v>
      </c>
      <c r="B37" t="s">
        <v>4</v>
      </c>
      <c r="C37" t="s">
        <v>5</v>
      </c>
      <c r="D37" t="s">
        <v>6</v>
      </c>
      <c r="E37" t="s">
        <v>10</v>
      </c>
    </row>
    <row r="38" spans="1:7" x14ac:dyDescent="0.25">
      <c r="A38" t="s">
        <v>7</v>
      </c>
      <c r="B38" s="19">
        <f>IF(B30,-LOG(B30,2),0)</f>
        <v>3.6438561897747244</v>
      </c>
      <c r="C38" s="19">
        <f t="shared" ref="C38:E38" si="2">IF(C30,-LOG(C30,2),0)</f>
        <v>4.3808217839409309</v>
      </c>
      <c r="D38" s="19">
        <f t="shared" si="2"/>
        <v>3.6438561897747244</v>
      </c>
      <c r="E38" s="19">
        <f t="shared" si="2"/>
        <v>2.3808217839409309</v>
      </c>
    </row>
    <row r="39" spans="1:7" x14ac:dyDescent="0.25">
      <c r="A39" t="s">
        <v>8</v>
      </c>
      <c r="B39" s="19">
        <f t="shared" ref="B39:E43" si="3">IF(B31,-LOG(B31,2),0)</f>
        <v>6.1177873781071375</v>
      </c>
      <c r="C39" s="19">
        <f t="shared" si="3"/>
        <v>4.7958592832197748</v>
      </c>
      <c r="D39" s="19">
        <f t="shared" si="3"/>
        <v>5.3808217839409309</v>
      </c>
      <c r="E39" s="19">
        <f t="shared" si="3"/>
        <v>4.4548223653847083</v>
      </c>
    </row>
    <row r="40" spans="1:7" x14ac:dyDescent="0.25">
      <c r="A40" t="s">
        <v>9</v>
      </c>
      <c r="B40" s="19">
        <f t="shared" si="3"/>
        <v>5.3808217839409309</v>
      </c>
      <c r="C40" s="19">
        <f t="shared" si="3"/>
        <v>4.6438561897747244</v>
      </c>
      <c r="D40" s="19">
        <f t="shared" si="3"/>
        <v>4.6438561897747244</v>
      </c>
      <c r="E40" s="19">
        <f t="shared" si="3"/>
        <v>3.3808217839409309</v>
      </c>
    </row>
    <row r="41" spans="1:7" x14ac:dyDescent="0.25">
      <c r="A41" t="s">
        <v>12</v>
      </c>
      <c r="B41" s="19">
        <f t="shared" si="3"/>
        <v>4.8953949567706889</v>
      </c>
      <c r="C41" s="19">
        <f t="shared" si="3"/>
        <v>3.5734668618833267</v>
      </c>
      <c r="D41" s="19">
        <f t="shared" si="3"/>
        <v>4.8953949567706889</v>
      </c>
      <c r="E41" s="19">
        <f t="shared" si="3"/>
        <v>2.9567955014348319</v>
      </c>
    </row>
    <row r="42" spans="1:7" x14ac:dyDescent="0.25">
      <c r="A42" t="s">
        <v>29</v>
      </c>
      <c r="B42" s="19">
        <f t="shared" si="3"/>
        <v>0</v>
      </c>
      <c r="C42" s="19">
        <f t="shared" si="3"/>
        <v>0</v>
      </c>
      <c r="D42" s="19">
        <f t="shared" si="3"/>
        <v>0</v>
      </c>
      <c r="E42" s="19">
        <f t="shared" si="3"/>
        <v>0</v>
      </c>
    </row>
    <row r="43" spans="1:7" x14ac:dyDescent="0.25">
      <c r="A43" t="s">
        <v>36</v>
      </c>
      <c r="B43" s="19">
        <f t="shared" si="3"/>
        <v>0</v>
      </c>
      <c r="C43" s="19">
        <f t="shared" si="3"/>
        <v>0</v>
      </c>
      <c r="D43" s="19">
        <f t="shared" si="3"/>
        <v>0</v>
      </c>
      <c r="E43" s="19">
        <f t="shared" si="3"/>
        <v>0</v>
      </c>
    </row>
    <row r="44" spans="1:7" x14ac:dyDescent="0.25">
      <c r="B44" s="19"/>
      <c r="C44" s="19"/>
      <c r="D44" s="19"/>
      <c r="E44" s="19"/>
    </row>
    <row r="45" spans="1:7" x14ac:dyDescent="0.25">
      <c r="A45" t="s">
        <v>47</v>
      </c>
      <c r="B45" s="19">
        <f>SUMPRODUCT(B38:E43,B30:E35)</f>
        <v>3.6786250409594454</v>
      </c>
      <c r="C45" s="19"/>
      <c r="D45" s="19"/>
      <c r="E45" s="19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16" workbookViewId="0">
      <selection activeCell="D41" sqref="D41"/>
    </sheetView>
  </sheetViews>
  <sheetFormatPr baseColWidth="10" defaultColWidth="11.42578125" defaultRowHeight="15" x14ac:dyDescent="0.25"/>
  <cols>
    <col min="13" max="13" width="12" bestFit="1" customWidth="1"/>
  </cols>
  <sheetData>
    <row r="1" spans="1:24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10</v>
      </c>
      <c r="F1" s="8" t="s">
        <v>30</v>
      </c>
      <c r="G1" s="2" t="s">
        <v>13</v>
      </c>
      <c r="J1" s="4" t="s">
        <v>17</v>
      </c>
      <c r="K1" s="9" t="s">
        <v>1</v>
      </c>
      <c r="L1" s="9" t="s">
        <v>2</v>
      </c>
      <c r="M1" s="9" t="s">
        <v>3</v>
      </c>
      <c r="N1" s="9" t="s">
        <v>11</v>
      </c>
      <c r="O1" s="9" t="s">
        <v>32</v>
      </c>
    </row>
    <row r="2" spans="1:24" x14ac:dyDescent="0.25">
      <c r="A2" s="2" t="s">
        <v>7</v>
      </c>
      <c r="B2" s="3">
        <v>0.2</v>
      </c>
      <c r="C2" s="3">
        <v>0.12</v>
      </c>
      <c r="D2" s="3">
        <v>0.2</v>
      </c>
      <c r="E2" s="3">
        <v>0.48</v>
      </c>
      <c r="F2" s="13">
        <v>0</v>
      </c>
      <c r="G2" s="3">
        <v>0.4</v>
      </c>
      <c r="J2" s="16">
        <f>IF(G2,G2*LOG(1/G2,2),0)</f>
        <v>0.52877123795494496</v>
      </c>
      <c r="K2" s="17">
        <f>IF($B$9,((B2*G2)/$B$9),0)</f>
        <v>0.45871559633027525</v>
      </c>
      <c r="L2" s="17">
        <f>IF($C$9,((C2*G2)/$C$9),0)</f>
        <v>0.32085561497326204</v>
      </c>
      <c r="M2" s="17">
        <f>IF($D$9,((D2*G2)/$D$9),0)</f>
        <v>0.38722168441432725</v>
      </c>
      <c r="N2" s="17">
        <f>IF($E$9,((E2*G2)/$E$9),0)</f>
        <v>0.40903280783979545</v>
      </c>
      <c r="O2" s="17">
        <f>IF($F$9,((F2*G2)/$F$9),0)</f>
        <v>0</v>
      </c>
    </row>
    <row r="3" spans="1:24" x14ac:dyDescent="0.25">
      <c r="A3" s="2" t="s">
        <v>8</v>
      </c>
      <c r="B3" s="3">
        <v>0.12</v>
      </c>
      <c r="C3" s="3">
        <v>0.12</v>
      </c>
      <c r="D3" s="3">
        <v>0.3</v>
      </c>
      <c r="E3" s="3">
        <v>0.46</v>
      </c>
      <c r="F3" s="13">
        <v>0</v>
      </c>
      <c r="G3" s="3">
        <v>0.2</v>
      </c>
      <c r="J3" s="16">
        <f>IF(G3,G3*LOG(1/G3,2),0)</f>
        <v>0.46438561897747244</v>
      </c>
      <c r="K3" s="17">
        <f>IF($B$9,((B3*G3)/$B$9),0)</f>
        <v>0.13761467889908255</v>
      </c>
      <c r="L3" s="17">
        <f>IF($C$9,((C3*G3)/$C$9),0)</f>
        <v>0.16042780748663102</v>
      </c>
      <c r="M3" s="17">
        <f>IF($D$9,((D3*G3)/$D$9),0)</f>
        <v>0.29041626331074538</v>
      </c>
      <c r="N3" s="17">
        <f>IF($E$9,((E3*G3)/$E$9),0)</f>
        <v>0.19599488708990201</v>
      </c>
      <c r="O3" s="17">
        <f>IF($F$9,((F3*G3)/$F$9),0)</f>
        <v>0</v>
      </c>
    </row>
    <row r="4" spans="1:24" x14ac:dyDescent="0.25">
      <c r="A4" s="2" t="s">
        <v>9</v>
      </c>
      <c r="B4" s="3">
        <v>0.2</v>
      </c>
      <c r="C4" s="3">
        <v>0.2</v>
      </c>
      <c r="D4" s="3">
        <v>0.12</v>
      </c>
      <c r="E4" s="3">
        <v>0.48</v>
      </c>
      <c r="F4" s="13">
        <v>0</v>
      </c>
      <c r="G4" s="3">
        <v>0.1</v>
      </c>
      <c r="J4" s="16">
        <f>IF(G4,G4*LOG(1/G4,2),0)</f>
        <v>0.33219280948873631</v>
      </c>
      <c r="K4" s="17">
        <f>IF($B$9,((B4*G4)/$B$9),0)</f>
        <v>0.11467889908256881</v>
      </c>
      <c r="L4" s="17">
        <f>IF($C$9,((C4*G4)/$C$9),0)</f>
        <v>0.13368983957219252</v>
      </c>
      <c r="M4" s="17">
        <f>IF($D$9,((D4*G4)/$D$9),0)</f>
        <v>5.8083252662149081E-2</v>
      </c>
      <c r="N4" s="17">
        <f>IF($E$9,((E4*G4)/$E$9),0)</f>
        <v>0.10225820195994886</v>
      </c>
      <c r="O4" s="17">
        <f>IF($F$9,((F4*G4)/$F$9),0)</f>
        <v>0</v>
      </c>
    </row>
    <row r="5" spans="1:24" x14ac:dyDescent="0.25">
      <c r="A5" s="2" t="s">
        <v>12</v>
      </c>
      <c r="B5" s="3">
        <v>0.12</v>
      </c>
      <c r="C5" s="3">
        <v>0.3</v>
      </c>
      <c r="D5" s="3">
        <v>0.2</v>
      </c>
      <c r="E5" s="3">
        <v>0.38</v>
      </c>
      <c r="F5" s="13">
        <v>0</v>
      </c>
      <c r="G5" s="3">
        <v>0.12</v>
      </c>
      <c r="J5" s="16">
        <f>IF(G5,G5*LOG(1/G5,2),0)</f>
        <v>0.36706724268642821</v>
      </c>
      <c r="K5" s="17">
        <f>IF($B$9,((B5*G5)/$B$9),0)</f>
        <v>8.2568807339449532E-2</v>
      </c>
      <c r="L5" s="17">
        <f>IF($C$9,((C5*G5)/$C$9),0)</f>
        <v>0.24064171122994649</v>
      </c>
      <c r="M5" s="17">
        <f>IF($D$9,((D5*G5)/$D$9),0)</f>
        <v>0.11616650532429816</v>
      </c>
      <c r="N5" s="17">
        <f>IF($E$9,((E5*G5)/$E$9),0)</f>
        <v>9.7145291861951422E-2</v>
      </c>
      <c r="O5" s="17">
        <f>IF($F$9,((F5*G5)/$F$9),0)</f>
        <v>0</v>
      </c>
    </row>
    <row r="6" spans="1:24" x14ac:dyDescent="0.25">
      <c r="A6" s="2" t="s">
        <v>29</v>
      </c>
      <c r="B6" s="3">
        <v>0.2</v>
      </c>
      <c r="C6" s="3">
        <v>0.12</v>
      </c>
      <c r="D6" s="3">
        <v>0.12</v>
      </c>
      <c r="E6" s="3">
        <v>0.56000000000000005</v>
      </c>
      <c r="F6" s="13">
        <v>0</v>
      </c>
      <c r="G6" s="3">
        <v>0.13</v>
      </c>
      <c r="J6" s="16">
        <f>IF(G6,G6*LOG(1/G6,2),0)</f>
        <v>0.38264414131237223</v>
      </c>
      <c r="K6" s="17">
        <f>IF($B$9,((B6*G6)/$B$9),0)</f>
        <v>0.14908256880733944</v>
      </c>
      <c r="L6" s="17">
        <f>IF($C$9,((C6*G6)/$C$9),0)</f>
        <v>0.10427807486631015</v>
      </c>
      <c r="M6" s="17">
        <f>IF($D$9,((D6*G6)/$D$9),0)</f>
        <v>7.5508228460793803E-2</v>
      </c>
      <c r="N6" s="17">
        <f>IF($E$9,((E6*G6)/$E$9),0)</f>
        <v>0.15509160630592245</v>
      </c>
      <c r="O6" s="17">
        <f>IF($F$9,((F6*G6)/$F$9),0)</f>
        <v>0</v>
      </c>
    </row>
    <row r="7" spans="1:24" x14ac:dyDescent="0.25">
      <c r="A7" s="2" t="s">
        <v>36</v>
      </c>
      <c r="B7" s="2">
        <v>0.2</v>
      </c>
      <c r="C7" s="2">
        <v>0.12</v>
      </c>
      <c r="D7" s="2">
        <v>0.3</v>
      </c>
      <c r="E7" s="2">
        <v>0.38</v>
      </c>
      <c r="F7" s="8">
        <v>0</v>
      </c>
      <c r="G7" s="2">
        <v>0.05</v>
      </c>
      <c r="H7" s="1"/>
      <c r="J7" s="16">
        <f>IF(G7,G7*LOG(1/G7,2),0)</f>
        <v>0.21609640474436814</v>
      </c>
      <c r="K7" s="17">
        <f>IF($B$9,((B7*G7)/$B$9),0)</f>
        <v>5.7339449541284407E-2</v>
      </c>
      <c r="L7" s="17">
        <f>IF($C$9,((C7*G7)/$C$9),0)</f>
        <v>4.0106951871657755E-2</v>
      </c>
      <c r="M7" s="17">
        <f>IF($D$9,((D7*G7)/$D$9),0)</f>
        <v>7.2604065827686345E-2</v>
      </c>
      <c r="N7" s="17">
        <f>IF($E$9,((E7*G7)/$E$9),0)</f>
        <v>4.0477204942479764E-2</v>
      </c>
      <c r="O7" s="17">
        <f>IF($F$9,((F7*G7)/$F$9),0)</f>
        <v>0</v>
      </c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8" t="s">
        <v>37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J8" s="16">
        <f>IF(G8,G8*LOG(1/G8,2),0)</f>
        <v>0</v>
      </c>
      <c r="K8" s="17">
        <f>IF($B$9,((B8*G8)/$B$9),0)</f>
        <v>0</v>
      </c>
      <c r="L8" s="17">
        <f>IF($C$9,((C8*G8)/$C$9),0)</f>
        <v>0</v>
      </c>
      <c r="M8" s="17">
        <f>IF($D$9,((D8*G8)/$D$9),0)</f>
        <v>0</v>
      </c>
      <c r="N8" s="17">
        <f>IF($E$9,((E8*G8)/$E$9),0)</f>
        <v>0</v>
      </c>
      <c r="O8" s="17">
        <f>IF($F$9,((F8*G8)/$F$9),0)</f>
        <v>0</v>
      </c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t="s">
        <v>14</v>
      </c>
      <c r="B9" s="1">
        <f>(B2*$G$2+B3*$G$3+B4*$G$4+B5*$G$5+B6*$G$6+$B$7*$G$7+$B$8*$G$8)</f>
        <v>0.17440000000000003</v>
      </c>
      <c r="C9" s="1">
        <f>(C2*$G$2+C3*$G$3+C4*$G$4+C5*$G$5+C6*$G$6+$C$7*$G$7+$C$8*$G$8)</f>
        <v>0.14960000000000001</v>
      </c>
      <c r="D9" s="1">
        <f>(D2*$G$2+D3*$G$3+D4*$G$4+D5*$G$5+D6*$G$6+$D$7*$G$7+$D$8*$G$8)</f>
        <v>0.20660000000000001</v>
      </c>
      <c r="E9" s="1">
        <f>(E2*$G$2+E3*$G$3+E4*$G$4+E5*$G$5+E6*$G$6+$E$7*$G$7+$E$8+$G$8)</f>
        <v>0.46940000000000004</v>
      </c>
      <c r="F9" s="1">
        <f>(F2*$G$2+F3*$G$3+F4*$G$4+F5*$G$5+F6*$G$6+$F$7*$G$7+$F$8+$G$8)</f>
        <v>0</v>
      </c>
      <c r="G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G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G11" s="1"/>
      <c r="K11" s="6" t="s">
        <v>18</v>
      </c>
      <c r="L11" s="6" t="s">
        <v>19</v>
      </c>
      <c r="M11" s="6" t="s">
        <v>20</v>
      </c>
      <c r="N11" s="6" t="s">
        <v>21</v>
      </c>
      <c r="O11" s="6" t="s">
        <v>31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t="s">
        <v>45</v>
      </c>
      <c r="B12" s="19">
        <f>B9*B14</f>
        <v>0.38555330791176273</v>
      </c>
      <c r="C12" s="19">
        <f>C9*C14</f>
        <v>0.35284183486411219</v>
      </c>
      <c r="D12" s="19">
        <f>D9*D14</f>
        <v>0.45523799670419451</v>
      </c>
      <c r="E12" s="19">
        <f>E9*E14</f>
        <v>1.0588717195463837</v>
      </c>
      <c r="F12" s="19">
        <f>F9*F14</f>
        <v>0</v>
      </c>
      <c r="G12" s="19"/>
      <c r="H12" s="1"/>
      <c r="K12" s="18">
        <f t="shared" ref="K12:O18" si="0">IF(K2,(K2*LOG(1/K2,2)),0)</f>
        <v>0.51574685091844108</v>
      </c>
      <c r="L12" s="18">
        <f t="shared" si="0"/>
        <v>0.52620444843180258</v>
      </c>
      <c r="M12" s="18">
        <f t="shared" si="0"/>
        <v>0.53001678570777722</v>
      </c>
      <c r="N12" s="18">
        <f t="shared" si="0"/>
        <v>0.52753432879338114</v>
      </c>
      <c r="O12" s="18">
        <f t="shared" si="0"/>
        <v>0</v>
      </c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t="s">
        <v>39</v>
      </c>
      <c r="B13" s="19">
        <f>SUM(J2:J8)</f>
        <v>2.2911574551643223</v>
      </c>
      <c r="C13" s="19"/>
      <c r="D13" s="19"/>
      <c r="E13" s="19"/>
      <c r="F13" s="19"/>
      <c r="G13" s="19"/>
      <c r="K13" s="18">
        <f t="shared" si="0"/>
        <v>0.39375601777546898</v>
      </c>
      <c r="L13" s="18">
        <f t="shared" si="0"/>
        <v>0.42353003170253234</v>
      </c>
      <c r="M13" s="18">
        <f t="shared" si="0"/>
        <v>0.51804622895523089</v>
      </c>
      <c r="N13" s="18">
        <f t="shared" si="0"/>
        <v>0.46080594578877104</v>
      </c>
      <c r="O13" s="18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t="s">
        <v>44</v>
      </c>
      <c r="B14" s="19">
        <f>SUM(K12:K18)</f>
        <v>2.2107414444481805</v>
      </c>
      <c r="C14" s="19">
        <f>SUM(L12:L18)</f>
        <v>2.3585684148670598</v>
      </c>
      <c r="D14" s="19">
        <f>SUM(M12:M18)</f>
        <v>2.2034752986650266</v>
      </c>
      <c r="E14" s="19">
        <f>SUM(N12:N18)</f>
        <v>2.2557982947302593</v>
      </c>
      <c r="F14" s="19">
        <f>SUM(O12:O18)</f>
        <v>0</v>
      </c>
      <c r="G14" s="19"/>
      <c r="H14" s="1"/>
      <c r="K14" s="18">
        <f t="shared" si="0"/>
        <v>0.3582945108947479</v>
      </c>
      <c r="L14" s="18">
        <f t="shared" si="0"/>
        <v>0.38810672060333051</v>
      </c>
      <c r="M14" s="18">
        <f t="shared" si="0"/>
        <v>0.23847438198973134</v>
      </c>
      <c r="N14" s="18">
        <f t="shared" si="0"/>
        <v>0.33639998611824296</v>
      </c>
      <c r="O14" s="18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t="s">
        <v>15</v>
      </c>
      <c r="B15" s="19">
        <f>SUM(B12:F12)</f>
        <v>2.2525048590264531</v>
      </c>
      <c r="C15" s="19" t="s">
        <v>34</v>
      </c>
      <c r="D15" s="19"/>
      <c r="E15" s="19"/>
      <c r="F15" s="19"/>
      <c r="G15" s="19"/>
      <c r="H15" s="1"/>
      <c r="K15" s="18">
        <f t="shared" si="0"/>
        <v>0.29710398082579381</v>
      </c>
      <c r="L15" s="18">
        <f t="shared" si="0"/>
        <v>0.49452867037491061</v>
      </c>
      <c r="M15" s="18">
        <f t="shared" si="0"/>
        <v>0.36078225865516445</v>
      </c>
      <c r="N15" s="18">
        <f t="shared" si="0"/>
        <v>0.32676879489464072</v>
      </c>
      <c r="O15" s="18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t="s">
        <v>16</v>
      </c>
      <c r="B16" s="19">
        <f>(B13-B15)</f>
        <v>3.86525961378692E-2</v>
      </c>
      <c r="C16" s="19"/>
      <c r="F16" s="19"/>
      <c r="G16" s="19"/>
      <c r="H16" s="1"/>
      <c r="K16" s="18">
        <f t="shared" si="0"/>
        <v>0.40935337904507035</v>
      </c>
      <c r="L16" s="18">
        <f t="shared" si="0"/>
        <v>0.34010213208553514</v>
      </c>
      <c r="M16" s="18">
        <f t="shared" si="0"/>
        <v>0.28143595446294223</v>
      </c>
      <c r="N16" s="18">
        <f t="shared" si="0"/>
        <v>0.41701147210145229</v>
      </c>
      <c r="O16" s="18">
        <f t="shared" si="0"/>
        <v>0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t="s">
        <v>50</v>
      </c>
      <c r="B17" s="19">
        <f>B13-B15</f>
        <v>3.86525961378692E-2</v>
      </c>
      <c r="G17" s="1"/>
      <c r="H17" s="1"/>
      <c r="K17" s="18">
        <f t="shared" si="0"/>
        <v>0.23648670498865837</v>
      </c>
      <c r="L17" s="18">
        <f t="shared" si="0"/>
        <v>0.18609641166894858</v>
      </c>
      <c r="M17" s="18">
        <f t="shared" si="0"/>
        <v>0.27471968889418041</v>
      </c>
      <c r="N17" s="18">
        <f t="shared" si="0"/>
        <v>0.18727776703377125</v>
      </c>
      <c r="O17" s="18">
        <f t="shared" si="0"/>
        <v>0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t="s">
        <v>49</v>
      </c>
      <c r="B18" s="19">
        <f>$B$13-B14</f>
        <v>8.0416010716141795E-2</v>
      </c>
      <c r="C18" s="19">
        <f t="shared" ref="C18:E18" si="1">$B$13-C14</f>
        <v>-6.7410959702737472E-2</v>
      </c>
      <c r="D18" s="19">
        <f t="shared" si="1"/>
        <v>8.7682156499295782E-2</v>
      </c>
      <c r="E18" s="19">
        <f t="shared" si="1"/>
        <v>3.5359160434063064E-2</v>
      </c>
      <c r="F18" s="19">
        <f>$B$13-F14</f>
        <v>2.2911574551643223</v>
      </c>
      <c r="G18" s="1"/>
      <c r="H18" s="1"/>
      <c r="K18" s="18">
        <f t="shared" si="0"/>
        <v>0</v>
      </c>
      <c r="L18" s="18">
        <f t="shared" si="0"/>
        <v>0</v>
      </c>
      <c r="M18" s="18">
        <f t="shared" si="0"/>
        <v>0</v>
      </c>
      <c r="N18" s="18">
        <f t="shared" si="0"/>
        <v>0</v>
      </c>
      <c r="O18" s="18">
        <f t="shared" si="0"/>
        <v>0</v>
      </c>
      <c r="P18" s="1"/>
      <c r="Q18" s="1"/>
      <c r="R18" s="1"/>
      <c r="S18" s="1"/>
      <c r="T18" s="1"/>
      <c r="U18" s="1"/>
      <c r="V18" s="1"/>
      <c r="W18" s="1"/>
      <c r="X18" s="1"/>
    </row>
    <row r="23" spans="1:24" x14ac:dyDescent="0.25">
      <c r="A23" t="s">
        <v>41</v>
      </c>
      <c r="B23" s="19">
        <f>SUM(O24:O28)</f>
        <v>1.8316323541896655</v>
      </c>
      <c r="C23" s="19"/>
      <c r="D23" s="19"/>
      <c r="E23" s="19"/>
      <c r="F23" s="19"/>
      <c r="J23" s="11" t="s">
        <v>23</v>
      </c>
      <c r="K23" s="11" t="s">
        <v>24</v>
      </c>
      <c r="L23" s="11" t="s">
        <v>25</v>
      </c>
      <c r="M23" s="11" t="s">
        <v>26</v>
      </c>
      <c r="N23" s="11" t="s">
        <v>33</v>
      </c>
      <c r="O23" t="s">
        <v>27</v>
      </c>
    </row>
    <row r="24" spans="1:24" x14ac:dyDescent="0.25">
      <c r="A24" t="s">
        <v>40</v>
      </c>
      <c r="B24" s="19">
        <f>SUM(J24:N24)</f>
        <v>1.8041074513870861</v>
      </c>
      <c r="C24" s="19">
        <f>SUM(J25:N25)</f>
        <v>1.7705595111328656</v>
      </c>
      <c r="D24" s="19">
        <f>SUM(J26:N26)</f>
        <v>1.8041074513870861</v>
      </c>
      <c r="E24" s="19">
        <f>SUM(J27:N27)</f>
        <v>1.8829954369195954</v>
      </c>
      <c r="F24" s="19">
        <f>SUM(J28:N28)</f>
        <v>1.6669608142719163</v>
      </c>
      <c r="J24" s="15">
        <f>IF(B2,B2*LOG(1/B2,2),0)</f>
        <v>0.46438561897747244</v>
      </c>
      <c r="K24" s="15">
        <f>IF(C2,C2*LOG(1/C2,2),0)</f>
        <v>0.36706724268642821</v>
      </c>
      <c r="L24" s="15">
        <f>IF(D2,D2*LOG(1/D2,2),0)</f>
        <v>0.46438561897747244</v>
      </c>
      <c r="M24" s="15">
        <f>IF(E2,E2*LOG(1/E2,2),0)</f>
        <v>0.50826897074571298</v>
      </c>
      <c r="N24" s="12">
        <f>IF(F2,F2*LOG(1/F2,2),0)</f>
        <v>0</v>
      </c>
      <c r="O24" s="1">
        <f>IF(B9,B9*LOG(1/B9,2),0)</f>
        <v>0.43940569275232805</v>
      </c>
    </row>
    <row r="25" spans="1:24" x14ac:dyDescent="0.25">
      <c r="A25" t="s">
        <v>42</v>
      </c>
      <c r="B25" s="19">
        <f>G2*B24</f>
        <v>0.72164298055483445</v>
      </c>
      <c r="C25" s="19">
        <f>G3*C24</f>
        <v>0.35411190222657313</v>
      </c>
      <c r="D25" s="19">
        <f>G4*D24</f>
        <v>0.18041074513870861</v>
      </c>
      <c r="E25" s="19">
        <f>G5*E24</f>
        <v>0.22595945243035143</v>
      </c>
      <c r="F25" s="19">
        <f>G6*F24</f>
        <v>0.21670490585534913</v>
      </c>
      <c r="J25" s="15">
        <f>IF(B3,B3*LOG(1/B3,2),0)</f>
        <v>0.36706724268642821</v>
      </c>
      <c r="K25" s="15">
        <f>IF(C3,C3*LOG(1/C3,2),0)</f>
        <v>0.36706724268642821</v>
      </c>
      <c r="L25" s="15">
        <f>IF(D3,D3*LOG(1/D3,2),0)</f>
        <v>0.52108967824986185</v>
      </c>
      <c r="M25" s="15">
        <f>IF(E3,E3*LOG(1/E3,2),0)</f>
        <v>0.51533534751014742</v>
      </c>
      <c r="N25" s="12">
        <f>IF(F3,F3*LOG(1/F3,2),0)</f>
        <v>0</v>
      </c>
      <c r="O25" s="1">
        <f>IF(C9,C9*LOG(1/C9,2),0)</f>
        <v>0.4100263607814072</v>
      </c>
    </row>
    <row r="26" spans="1:24" x14ac:dyDescent="0.25">
      <c r="A26" t="s">
        <v>22</v>
      </c>
      <c r="B26" s="19">
        <f>SUM(B25:F25)</f>
        <v>1.6988299862058169</v>
      </c>
      <c r="C26" s="19" t="s">
        <v>35</v>
      </c>
      <c r="D26" s="19"/>
      <c r="E26" s="19"/>
      <c r="F26" s="19"/>
      <c r="J26" s="15">
        <f>IF(B4,B4*LOG(1/B4,2),0)</f>
        <v>0.46438561897747244</v>
      </c>
      <c r="K26" s="15">
        <f>IF(C4,C4*LOG(1/C4,2),0)</f>
        <v>0.46438561897747244</v>
      </c>
      <c r="L26" s="15">
        <f>IF(D4,D4*LOG(1/D4,2),0)</f>
        <v>0.36706724268642821</v>
      </c>
      <c r="M26" s="15">
        <f>IF(E4,E4*LOG(1/E4,2),0)</f>
        <v>0.50826897074571298</v>
      </c>
      <c r="N26" s="12">
        <f>IF(F4,F4*LOG(1/F4,2),0)</f>
        <v>0</v>
      </c>
      <c r="O26" s="1">
        <f>IF(D9,D9*LOG(1/D9,2),0)</f>
        <v>0.47003314788539502</v>
      </c>
    </row>
    <row r="27" spans="1:24" x14ac:dyDescent="0.25">
      <c r="A27" t="s">
        <v>28</v>
      </c>
      <c r="B27" s="19">
        <f>B23-B26</f>
        <v>0.13280236798384859</v>
      </c>
      <c r="C27" s="19"/>
      <c r="D27" s="19"/>
      <c r="E27" s="19"/>
      <c r="F27" s="19"/>
      <c r="J27" s="15">
        <f>IF(B5,B5*LOG(1/B5,2),0)</f>
        <v>0.36706724268642821</v>
      </c>
      <c r="K27" s="15">
        <f>IF(C5,C5*LOG(1/C5,2),0)</f>
        <v>0.52108967824986185</v>
      </c>
      <c r="L27" s="15">
        <f>IF(D5,D5*LOG(1/D5,2),0)</f>
        <v>0.46438561897747244</v>
      </c>
      <c r="M27" s="15">
        <f>IF(E5,E5*LOG(1/E5,2),0)</f>
        <v>0.53045289700583298</v>
      </c>
      <c r="N27" s="12">
        <f>IF(F5,F5*LOG(1/F5,2),0)</f>
        <v>0</v>
      </c>
      <c r="O27" s="1">
        <f>IF(E9,E9*LOG(1/E9,2),0)</f>
        <v>0.51216715277053548</v>
      </c>
    </row>
    <row r="28" spans="1:24" x14ac:dyDescent="0.25">
      <c r="J28" s="15">
        <f>IF(B6,B6*LOG(1/B6,2),0)</f>
        <v>0.46438561897747244</v>
      </c>
      <c r="K28" s="15">
        <f>IF(C6,C6*LOG(1/C6,2),0)</f>
        <v>0.36706724268642821</v>
      </c>
      <c r="L28" s="15">
        <f>IF(D6,D6*LOG(1/D6,2),0)</f>
        <v>0.36706724268642821</v>
      </c>
      <c r="M28" s="15">
        <f>IF(E6,E6*LOG(1/E6,2),0)</f>
        <v>0.46844070992158754</v>
      </c>
      <c r="N28" s="12">
        <f>IF(F6,F6*LOG(1/F6,2),0)</f>
        <v>0</v>
      </c>
      <c r="O28" s="1">
        <f>IF(F9,F9*LOG(1/F9,2),0)</f>
        <v>0</v>
      </c>
    </row>
    <row r="29" spans="1:24" x14ac:dyDescent="0.25">
      <c r="A29" t="s">
        <v>46</v>
      </c>
      <c r="B29" t="s">
        <v>4</v>
      </c>
      <c r="C29" t="s">
        <v>5</v>
      </c>
      <c r="D29" t="s">
        <v>6</v>
      </c>
      <c r="E29" t="s">
        <v>10</v>
      </c>
      <c r="J29" s="15">
        <f>IF(B7,B7*LOG(1/B7,2),0)</f>
        <v>0.46438561897747244</v>
      </c>
      <c r="K29" s="15">
        <f>IF(C7,C7*LOG(1/C7,2),0)</f>
        <v>0.36706724268642821</v>
      </c>
      <c r="L29" s="15">
        <f>IF(D7,D7*LOG(1/D7,2),0)</f>
        <v>0.52108967824986185</v>
      </c>
      <c r="M29" s="15">
        <f>IF(E7,E7*LOG(1/E7,2),0)</f>
        <v>0.53045289700583298</v>
      </c>
      <c r="N29" s="12">
        <f>IF(F7,F7*LOG(1/F7,2),0)</f>
        <v>0</v>
      </c>
      <c r="O29" s="14"/>
    </row>
    <row r="30" spans="1:24" x14ac:dyDescent="0.25">
      <c r="A30" t="s">
        <v>7</v>
      </c>
      <c r="B30">
        <f>B2*$G$2</f>
        <v>8.0000000000000016E-2</v>
      </c>
      <c r="C30">
        <f>C2*$G$2</f>
        <v>4.8000000000000001E-2</v>
      </c>
      <c r="D30">
        <f>D2*$G$2</f>
        <v>8.0000000000000016E-2</v>
      </c>
      <c r="E30">
        <f>E2*$G$2</f>
        <v>0.192</v>
      </c>
      <c r="I30" s="14"/>
      <c r="J30" s="14"/>
      <c r="K30" s="14"/>
      <c r="L30" s="14"/>
      <c r="M30" s="14"/>
      <c r="N30" s="14"/>
    </row>
    <row r="31" spans="1:24" x14ac:dyDescent="0.25">
      <c r="A31" t="s">
        <v>8</v>
      </c>
      <c r="B31">
        <f>B3*$G$3</f>
        <v>2.4E-2</v>
      </c>
      <c r="C31">
        <f>C3*$G$3</f>
        <v>2.4E-2</v>
      </c>
      <c r="D31">
        <f>D3*$G$3</f>
        <v>0.06</v>
      </c>
      <c r="E31">
        <f>E3*$G$3</f>
        <v>9.2000000000000012E-2</v>
      </c>
    </row>
    <row r="32" spans="1:24" x14ac:dyDescent="0.25">
      <c r="A32" t="s">
        <v>9</v>
      </c>
      <c r="B32">
        <f>B4*$G$4</f>
        <v>2.0000000000000004E-2</v>
      </c>
      <c r="C32">
        <f>C4*$G$4</f>
        <v>2.0000000000000004E-2</v>
      </c>
      <c r="D32">
        <f>D4*$G$4</f>
        <v>1.2E-2</v>
      </c>
      <c r="E32">
        <f>E4*$G$4</f>
        <v>4.8000000000000001E-2</v>
      </c>
    </row>
    <row r="33" spans="1:7" x14ac:dyDescent="0.25">
      <c r="A33" t="s">
        <v>12</v>
      </c>
      <c r="B33">
        <f>B5*$G$5</f>
        <v>1.44E-2</v>
      </c>
      <c r="C33">
        <f>C5*$G$5</f>
        <v>3.5999999999999997E-2</v>
      </c>
      <c r="D33">
        <f>D5*$G$5</f>
        <v>2.4E-2</v>
      </c>
      <c r="E33">
        <f>E5*$G$5</f>
        <v>4.5600000000000002E-2</v>
      </c>
    </row>
    <row r="34" spans="1:7" x14ac:dyDescent="0.25">
      <c r="A34" t="s">
        <v>29</v>
      </c>
      <c r="B34">
        <f>B6*$G$6</f>
        <v>2.6000000000000002E-2</v>
      </c>
      <c r="C34">
        <f>C6*$G$6</f>
        <v>1.5599999999999999E-2</v>
      </c>
      <c r="D34">
        <f>D6*$G$6</f>
        <v>1.5599999999999999E-2</v>
      </c>
      <c r="E34">
        <f>E6*$G$6</f>
        <v>7.2800000000000004E-2</v>
      </c>
      <c r="G34" s="19"/>
    </row>
    <row r="35" spans="1:7" x14ac:dyDescent="0.25">
      <c r="A35" t="s">
        <v>36</v>
      </c>
      <c r="B35">
        <f>B7*$G$7</f>
        <v>1.0000000000000002E-2</v>
      </c>
      <c r="C35">
        <f>C7*$G$7</f>
        <v>6.0000000000000001E-3</v>
      </c>
      <c r="D35">
        <f>D7*$G$7</f>
        <v>1.4999999999999999E-2</v>
      </c>
      <c r="E35">
        <f>E7*$G$7</f>
        <v>1.9000000000000003E-2</v>
      </c>
    </row>
    <row r="37" spans="1:7" x14ac:dyDescent="0.25">
      <c r="A37" t="s">
        <v>48</v>
      </c>
      <c r="B37" t="s">
        <v>4</v>
      </c>
      <c r="C37" t="s">
        <v>5</v>
      </c>
      <c r="D37" t="s">
        <v>6</v>
      </c>
      <c r="E37" t="s">
        <v>10</v>
      </c>
    </row>
    <row r="38" spans="1:7" x14ac:dyDescent="0.25">
      <c r="A38" t="s">
        <v>7</v>
      </c>
      <c r="B38" s="19">
        <f>IF(B30,-LOG(B30,2),0)</f>
        <v>3.6438561897747244</v>
      </c>
      <c r="C38" s="19">
        <f t="shared" ref="C38:E38" si="2">IF(C30,-LOG(C30,2),0)</f>
        <v>4.3808217839409309</v>
      </c>
      <c r="D38" s="19">
        <f t="shared" si="2"/>
        <v>3.6438561897747244</v>
      </c>
      <c r="E38" s="19">
        <f t="shared" si="2"/>
        <v>2.3808217839409309</v>
      </c>
    </row>
    <row r="39" spans="1:7" x14ac:dyDescent="0.25">
      <c r="A39" t="s">
        <v>8</v>
      </c>
      <c r="B39" s="19">
        <f t="shared" ref="B39:E43" si="3">IF(B31,-LOG(B31,2),0)</f>
        <v>5.3808217839409309</v>
      </c>
      <c r="C39" s="19">
        <f t="shared" si="3"/>
        <v>5.3808217839409309</v>
      </c>
      <c r="D39" s="19">
        <f t="shared" si="3"/>
        <v>4.0588936890535683</v>
      </c>
      <c r="E39" s="19">
        <f t="shared" si="3"/>
        <v>3.4422223286050744</v>
      </c>
    </row>
    <row r="40" spans="1:7" x14ac:dyDescent="0.25">
      <c r="A40" t="s">
        <v>9</v>
      </c>
      <c r="B40" s="19">
        <f t="shared" si="3"/>
        <v>5.6438561897747244</v>
      </c>
      <c r="C40" s="19">
        <f t="shared" si="3"/>
        <v>5.6438561897747244</v>
      </c>
      <c r="D40" s="19">
        <f t="shared" si="3"/>
        <v>6.3808217839409309</v>
      </c>
      <c r="E40" s="19">
        <f t="shared" si="3"/>
        <v>4.3808217839409309</v>
      </c>
    </row>
    <row r="41" spans="1:7" x14ac:dyDescent="0.25">
      <c r="A41" t="s">
        <v>12</v>
      </c>
      <c r="B41" s="19">
        <f t="shared" si="3"/>
        <v>6.1177873781071375</v>
      </c>
      <c r="C41" s="19">
        <f t="shared" si="3"/>
        <v>4.7958592832197748</v>
      </c>
      <c r="D41" s="19">
        <f t="shared" si="3"/>
        <v>5.3808217839409309</v>
      </c>
      <c r="E41" s="19">
        <f t="shared" si="3"/>
        <v>4.4548223653847083</v>
      </c>
    </row>
    <row r="42" spans="1:7" x14ac:dyDescent="0.25">
      <c r="A42" t="s">
        <v>29</v>
      </c>
      <c r="B42" s="19">
        <f t="shared" si="3"/>
        <v>5.2653445665209953</v>
      </c>
      <c r="C42" s="19">
        <f t="shared" si="3"/>
        <v>6.0023101606872009</v>
      </c>
      <c r="D42" s="19">
        <f t="shared" si="3"/>
        <v>6.0023101606872009</v>
      </c>
      <c r="E42" s="19">
        <f t="shared" si="3"/>
        <v>3.7799177393507533</v>
      </c>
    </row>
    <row r="43" spans="1:7" x14ac:dyDescent="0.25">
      <c r="A43" t="s">
        <v>36</v>
      </c>
      <c r="B43" s="19">
        <f t="shared" si="3"/>
        <v>6.6438561897747244</v>
      </c>
      <c r="C43" s="19">
        <f t="shared" si="3"/>
        <v>7.3808217839409318</v>
      </c>
      <c r="D43" s="19">
        <f t="shared" si="3"/>
        <v>6.0588936890535692</v>
      </c>
      <c r="E43" s="19">
        <f t="shared" si="3"/>
        <v>5.7178567712185018</v>
      </c>
    </row>
    <row r="44" spans="1:7" x14ac:dyDescent="0.25">
      <c r="B44" s="19"/>
      <c r="C44" s="19"/>
      <c r="D44" s="19"/>
      <c r="E44" s="19"/>
    </row>
    <row r="45" spans="1:7" x14ac:dyDescent="0.25">
      <c r="A45" t="s">
        <v>47</v>
      </c>
      <c r="B45" s="19">
        <f>SUMPRODUCT(B38:E43,B30:E35)</f>
        <v>4.0841372132161196</v>
      </c>
      <c r="C45" s="19"/>
      <c r="D45" s="19"/>
      <c r="E45" s="19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 1</vt:lpstr>
      <vt:lpstr>Canal 2</vt:lpstr>
      <vt:lpstr>Canal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matias</cp:lastModifiedBy>
  <dcterms:created xsi:type="dcterms:W3CDTF">2018-11-01T11:27:23Z</dcterms:created>
  <dcterms:modified xsi:type="dcterms:W3CDTF">2021-11-21T00:44:27Z</dcterms:modified>
</cp:coreProperties>
</file>